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P:\Transparencia\"/>
    </mc:Choice>
  </mc:AlternateContent>
  <xr:revisionPtr revIDLastSave="0" documentId="13_ncr:1_{33877164-B775-4768-BD02-1A8140980B78}" xr6:coauthVersionLast="36" xr6:coauthVersionMax="36" xr10:uidLastSave="{00000000-0000-0000-0000-000000000000}"/>
  <bookViews>
    <workbookView xWindow="0" yWindow="0" windowWidth="28800" windowHeight="12225" activeTab="2" xr2:uid="{00000000-000D-0000-FFFF-FFFF00000000}"/>
  </bookViews>
  <sheets>
    <sheet name="Por Procedimiento" sheetId="6" r:id="rId1"/>
    <sheet name="Por Tipo" sheetId="8" r:id="rId2"/>
    <sheet name="Contratos en 2025" sheetId="3" r:id="rId3"/>
  </sheets>
  <calcPr calcId="191029"/>
  <pivotCaches>
    <pivotCache cacheId="9" r:id="rId4"/>
  </pivotCaches>
</workbook>
</file>

<file path=xl/calcChain.xml><?xml version="1.0" encoding="utf-8"?>
<calcChain xmlns="http://schemas.openxmlformats.org/spreadsheetml/2006/main">
  <c r="F27" i="3" l="1"/>
  <c r="I27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" i="3"/>
</calcChain>
</file>

<file path=xl/sharedStrings.xml><?xml version="1.0" encoding="utf-8"?>
<sst xmlns="http://schemas.openxmlformats.org/spreadsheetml/2006/main" count="137" uniqueCount="71">
  <si>
    <t>Fecha publicación</t>
  </si>
  <si>
    <t>Objeto del contrato</t>
  </si>
  <si>
    <t>Tipo</t>
  </si>
  <si>
    <t>Procedimiento</t>
  </si>
  <si>
    <t>Servicios</t>
  </si>
  <si>
    <t>Suministros</t>
  </si>
  <si>
    <t>Abierto</t>
  </si>
  <si>
    <t>3311/2025</t>
  </si>
  <si>
    <t>Suministro de vallados, camerinos prefabricados y wcs portátiles para eventos de la Concejalía de Festejos</t>
  </si>
  <si>
    <t>3314/2025</t>
  </si>
  <si>
    <t>Servicio de distribución de publicaciones y campañas informativas del Ayuntamiento de Humanes de Madrid</t>
  </si>
  <si>
    <t>Comidas mayores de Navidad de Humanes de Madrid</t>
  </si>
  <si>
    <t>5467/2025</t>
  </si>
  <si>
    <t>Suministro de caramelos para la Cabalgata de Reyes y Halloween</t>
  </si>
  <si>
    <t>Concesión de Servicios</t>
  </si>
  <si>
    <t>3222/2025</t>
  </si>
  <si>
    <t>Pólizas de seguros del ayuntamiento de Humanes de Madrid</t>
  </si>
  <si>
    <t>2650/2025</t>
  </si>
  <si>
    <t>Suministro, instalación, conservación y desmontaje del alumbrado navideño</t>
  </si>
  <si>
    <t>3070/2025</t>
  </si>
  <si>
    <t>Servicio de familia y menores del ayuntamiento de Humanes de Madrid</t>
  </si>
  <si>
    <t>1100/2025</t>
  </si>
  <si>
    <t>Mantenimiento de aparatos elevadores instalados en diferentes edificios municipales del ayuntamiento de Humanes de Madrid</t>
  </si>
  <si>
    <t>2196/2025</t>
  </si>
  <si>
    <t>Privado</t>
  </si>
  <si>
    <t>Concierto del grupo "BOMBAI"</t>
  </si>
  <si>
    <t>2364/2025</t>
  </si>
  <si>
    <t>Concesión Demanial Centro Cultural Federico García Lorca 2025-2026</t>
  </si>
  <si>
    <t>1684/2025</t>
  </si>
  <si>
    <t>Servicios de Pirotécnia y Efectos Especiales</t>
  </si>
  <si>
    <t>1781/2025</t>
  </si>
  <si>
    <t>Servicios taurinos correspondiente a los festejos taurinos que tendrán lugar con motivo de la celebración de las Fiestas Populares 2025 de Humanes de Madrid</t>
  </si>
  <si>
    <t>SEGCIU/SUB/3/2024</t>
  </si>
  <si>
    <t>CONTRA/5/2025</t>
  </si>
  <si>
    <t>1335/2025</t>
  </si>
  <si>
    <t>690001/2025</t>
  </si>
  <si>
    <t>500/2025</t>
  </si>
  <si>
    <t>Servicio de comunicación inmediata APP Bandomovil</t>
  </si>
  <si>
    <t>991/2025</t>
  </si>
  <si>
    <t>Servicio formativo del programa público de empleo-formación de la Comunidad de Madrid para la Cualificación Profesional en ocupaciones con competencias profesionales emergentes 2024</t>
  </si>
  <si>
    <t>562/2025</t>
  </si>
  <si>
    <t>Concesión Demanial Feria de Abril 2025</t>
  </si>
  <si>
    <t>295/2025</t>
  </si>
  <si>
    <t>Mantenimiento y reparación Vehículos municipales</t>
  </si>
  <si>
    <t>413/2025</t>
  </si>
  <si>
    <t>Prestación del servicio de un técnico de sonido e iluminación, para el desarrollo de las artes escénicas y otros eventos a realizar en el C.S.C "Federico García Lorca", Teatro "Ana Diosdado" y campañas de sensibilización y prevención.</t>
  </si>
  <si>
    <t>IGU/CONVEN/1/2025</t>
  </si>
  <si>
    <t>Servicio de atención psicológica para mujeres y menores y/o personas dependientes, especializado en materia de violencia de género del punto municipal del observatorio regional contra la violencia de género del Ayuntamiento de Humanes de Madrid</t>
  </si>
  <si>
    <t>CONTRA/6/2024</t>
  </si>
  <si>
    <t>Suministro de gasóleo para calefacción en diferentes edificios municipales</t>
  </si>
  <si>
    <t>CONTRA/11/2024</t>
  </si>
  <si>
    <t>Servicios de bar Cafetería Peluquería y Podología del Ayuntamiento de Humanes de Madrid</t>
  </si>
  <si>
    <t>Negociado sin Publicidad</t>
  </si>
  <si>
    <t>Expediente</t>
  </si>
  <si>
    <t>Abierto Simplificado</t>
  </si>
  <si>
    <t>Restringido</t>
  </si>
  <si>
    <t>Importe</t>
  </si>
  <si>
    <t>Fecha Adjudicación</t>
  </si>
  <si>
    <t>Enlace</t>
  </si>
  <si>
    <t>2998/2025</t>
  </si>
  <si>
    <t>Conservación y mantenimiento de zonas verdes municipales, parques, jardines, áreas infantiles y arbolado de alineación urbano de uso público del municipio de Humanes de Madrid.</t>
  </si>
  <si>
    <t>Suministro de prendas de vestuario y demás elementos que se especifican, características y condiciones que han regir el suministro de "vestuario y equipos complementarios para Policía Local, del Ayuntamiento de Humanes de Madrid"</t>
  </si>
  <si>
    <t>Prestación de los servicios de limpieza de las dependencias municipales del Ayuntamiento de Humanes de Madrid</t>
  </si>
  <si>
    <t>Concesión de servicio público de GESTIÓN Y EXPLOTACIÓN DE LA PISCINA MUNICIPAL AL AIRE LIBRE DE HUMANES DE MADRID, incluidos el BAR y QUIOSCO DE HELADOS instalados en dicho recinto, de titularidad de esta Entidad, siendo éste susceptible de explotación económica por particulares</t>
  </si>
  <si>
    <t>Prestación del servicio “CAMPAÑA DE VERANO”, a desarrollar durante el periodo no lectivo estival en centros de la localidad</t>
  </si>
  <si>
    <t>-870009/2024</t>
  </si>
  <si>
    <t>Plazo de Resolución</t>
  </si>
  <si>
    <t>Total general</t>
  </si>
  <si>
    <t>Número de Contratos</t>
  </si>
  <si>
    <t>Importe de contratos</t>
  </si>
  <si>
    <t>Importe de Contratos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</si>
</sst>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,##0.00\ &quot;€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rgb="FF1E252E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5EB5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/>
    </xf>
    <xf numFmtId="168" fontId="0" fillId="0" borderId="0" xfId="0" applyNumberFormat="1"/>
    <xf numFmtId="0" fontId="3" fillId="0" borderId="1" xfId="0" applyFont="1" applyFill="1" applyBorder="1" applyAlignment="1">
      <alignment vertical="center"/>
    </xf>
    <xf numFmtId="168" fontId="0" fillId="0" borderId="0" xfId="0" applyNumberFormat="1" applyAlignment="1">
      <alignment horizontal="right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right" vertical="center"/>
    </xf>
    <xf numFmtId="168" fontId="5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right" vertical="center" wrapText="1"/>
    </xf>
    <xf numFmtId="168" fontId="2" fillId="0" borderId="1" xfId="0" applyNumberFormat="1" applyFont="1" applyFill="1" applyBorder="1" applyAlignment="1">
      <alignment horizontal="right" vertical="center" wrapText="1"/>
    </xf>
    <xf numFmtId="14" fontId="2" fillId="0" borderId="1" xfId="0" applyNumberFormat="1" applyFont="1" applyFill="1" applyBorder="1" applyAlignment="1">
      <alignment vertical="center" wrapText="1"/>
    </xf>
    <xf numFmtId="14" fontId="3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8" fontId="5" fillId="0" borderId="0" xfId="0" applyNumberFormat="1" applyFont="1" applyAlignment="1">
      <alignment horizontal="right"/>
    </xf>
  </cellXfs>
  <cellStyles count="1">
    <cellStyle name="Normal" xfId="0" builtinId="0"/>
  </cellStyles>
  <dxfs count="4">
    <dxf>
      <numFmt numFmtId="168" formatCode="#,##0.00\ &quot;€&quot;"/>
    </dxf>
    <dxf>
      <numFmt numFmtId="168" formatCode="#,##0.00\ &quot;€&quot;"/>
    </dxf>
    <dxf>
      <numFmt numFmtId="168" formatCode="#,##0.00\ &quot;€&quot;"/>
    </dxf>
    <dxf>
      <numFmt numFmtId="168" formatCode="#,##0.00\ &quot;€&quot;"/>
    </dxf>
  </dxfs>
  <tableStyles count="0" defaultTableStyle="TableStyleMedium9" defaultPivotStyle="PivotStyleLight16"/>
  <colors>
    <mruColors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[Contratos 2025.xlsx]Por Procedimiento!TablaDinámica1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0.24514041994750657"/>
              <c:y val="-0.1674270924467774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lumMod val="60000"/>
              <a:lumOff val="40000"/>
            </a:schemeClr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'Por Procedimiento'!$B$6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5B0-4645-9AD6-CBEAE8C2922F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5B0-4645-9AD6-CBEAE8C2922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0"/>
              <c:layout>
                <c:manualLayout>
                  <c:x val="-0.24514041994750657"/>
                  <c:y val="-0.167427092446777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B0-4645-9AD6-CBEAE8C292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'Por Procedimiento'!$A$7:$A$11</c:f>
              <c:strCache>
                <c:ptCount val="4"/>
                <c:pt idx="0">
                  <c:v>Abierto</c:v>
                </c:pt>
                <c:pt idx="1">
                  <c:v>Abierto Simplificado</c:v>
                </c:pt>
                <c:pt idx="2">
                  <c:v>Negociado sin Publicidad</c:v>
                </c:pt>
                <c:pt idx="3">
                  <c:v>Restringido</c:v>
                </c:pt>
              </c:strCache>
            </c:strRef>
          </c:cat>
          <c:val>
            <c:numRef>
              <c:f>'Por Procedimiento'!$B$7:$B$11</c:f>
              <c:numCache>
                <c:formatCode>#,##0.00\ "€"</c:formatCode>
                <c:ptCount val="4"/>
                <c:pt idx="0">
                  <c:v>1987085.7400000002</c:v>
                </c:pt>
                <c:pt idx="1">
                  <c:v>541749.19999999995</c:v>
                </c:pt>
                <c:pt idx="2">
                  <c:v>24788.880000000001</c:v>
                </c:pt>
                <c:pt idx="3">
                  <c:v>4875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B0-4645-9AD6-CBEAE8C29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[Contratos 2025.xlsx]Por Procedimiento!TablaDinámica2</c:name>
    <c:fmtId val="2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chemeClr val="accent2">
              <a:lumMod val="60000"/>
              <a:lumOff val="40000"/>
            </a:schemeClr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4">
              <a:lumMod val="60000"/>
              <a:lumOff val="40000"/>
            </a:schemeClr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'Por Procedimiento'!$B$23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4DD-4883-972D-B4CC1CEE2CE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4DD-4883-972D-B4CC1CEE2CE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4DD-4883-972D-B4CC1CEE2CE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'Por Procedimiento'!$A$24:$A$28</c:f>
              <c:strCache>
                <c:ptCount val="4"/>
                <c:pt idx="0">
                  <c:v>Abierto</c:v>
                </c:pt>
                <c:pt idx="1">
                  <c:v>Abierto Simplificado</c:v>
                </c:pt>
                <c:pt idx="2">
                  <c:v>Negociado sin Publicidad</c:v>
                </c:pt>
                <c:pt idx="3">
                  <c:v>Restringido</c:v>
                </c:pt>
              </c:strCache>
            </c:strRef>
          </c:cat>
          <c:val>
            <c:numRef>
              <c:f>'Por Procedimiento'!$B$24:$B$28</c:f>
              <c:numCache>
                <c:formatCode>General</c:formatCode>
                <c:ptCount val="4"/>
                <c:pt idx="0">
                  <c:v>7</c:v>
                </c:pt>
                <c:pt idx="1">
                  <c:v>14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DD-4883-972D-B4CC1CEE2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[Contratos 2025.xlsx]Por Tipo!TablaDinámica3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4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7.3939195100612551E-3"/>
              <c:y val="6.7147856517935263E-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2.2491469816272966E-2"/>
              <c:y val="-7.241980169145523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8.4792213473315836E-2"/>
              <c:y val="2.8116797900262468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3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0.18970034995625548"/>
              <c:y val="-0.2755005103528725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'Por Tipo'!$B$6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C66-4916-B521-8AF70AA470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C66-4916-B521-8AF70AA4700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C66-4916-B521-8AF70AA4700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C66-4916-B521-8AF70AA4700A}"/>
              </c:ext>
            </c:extLst>
          </c:dPt>
          <c:dLbls>
            <c:dLbl>
              <c:idx val="0"/>
              <c:layout>
                <c:manualLayout>
                  <c:x val="-2.2491469816272966E-2"/>
                  <c:y val="-7.24198016914552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66-4916-B521-8AF70AA4700A}"/>
                </c:ext>
              </c:extLst>
            </c:dLbl>
            <c:dLbl>
              <c:idx val="1"/>
              <c:layout>
                <c:manualLayout>
                  <c:x val="8.4792213473315836E-2"/>
                  <c:y val="2.81167979002624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66-4916-B521-8AF70AA4700A}"/>
                </c:ext>
              </c:extLst>
            </c:dLbl>
            <c:dLbl>
              <c:idx val="2"/>
              <c:layout>
                <c:manualLayout>
                  <c:x val="-0.18970034995625548"/>
                  <c:y val="-0.275500510352872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66-4916-B521-8AF70AA4700A}"/>
                </c:ext>
              </c:extLst>
            </c:dLbl>
            <c:dLbl>
              <c:idx val="3"/>
              <c:layout>
                <c:manualLayout>
                  <c:x val="7.3939195100612551E-3"/>
                  <c:y val="6.714785651793526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66-4916-B521-8AF70AA470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'Por Tipo'!$A$7:$A$11</c:f>
              <c:strCache>
                <c:ptCount val="4"/>
                <c:pt idx="0">
                  <c:v>Concesión de Servicios</c:v>
                </c:pt>
                <c:pt idx="1">
                  <c:v>Privado</c:v>
                </c:pt>
                <c:pt idx="2">
                  <c:v>Servicios</c:v>
                </c:pt>
                <c:pt idx="3">
                  <c:v>Suministros</c:v>
                </c:pt>
              </c:strCache>
            </c:strRef>
          </c:cat>
          <c:val>
            <c:numRef>
              <c:f>'Por Tipo'!$B$7:$B$11</c:f>
              <c:numCache>
                <c:formatCode>#,##0.00\ "€"</c:formatCode>
                <c:ptCount val="4"/>
                <c:pt idx="0">
                  <c:v>2295</c:v>
                </c:pt>
                <c:pt idx="1">
                  <c:v>22648.880000000001</c:v>
                </c:pt>
                <c:pt idx="2">
                  <c:v>2188308.08</c:v>
                </c:pt>
                <c:pt idx="3">
                  <c:v>345246.86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66-4916-B521-8AF70AA47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[Contratos 2025.xlsx]Por Tipo!TablaDinámica4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4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7.5476815398075239E-3"/>
              <c:y val="-1.570610965296004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1.7698600174978128E-2"/>
              <c:y val="3.8549868766404199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3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0.12584733158355205"/>
              <c:y val="-0.2407782881306503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'Por Tipo'!$B$24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1B6-4BAE-BA18-367C818C495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1B6-4BAE-BA18-367C818C495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1B6-4BAE-BA18-367C818C4957}"/>
              </c:ext>
            </c:extLst>
          </c:dPt>
          <c:dLbls>
            <c:dLbl>
              <c:idx val="0"/>
              <c:layout>
                <c:manualLayout>
                  <c:x val="-1.7698600174978128E-2"/>
                  <c:y val="3.85498687664041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B6-4BAE-BA18-367C818C4957}"/>
                </c:ext>
              </c:extLst>
            </c:dLbl>
            <c:dLbl>
              <c:idx val="2"/>
              <c:layout>
                <c:manualLayout>
                  <c:x val="-0.12584733158355205"/>
                  <c:y val="-0.240778288130650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B6-4BAE-BA18-367C818C4957}"/>
                </c:ext>
              </c:extLst>
            </c:dLbl>
            <c:dLbl>
              <c:idx val="3"/>
              <c:layout>
                <c:manualLayout>
                  <c:x val="7.5476815398075239E-3"/>
                  <c:y val="-1.5706109652960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B6-4BAE-BA18-367C818C49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'Por Tipo'!$A$25:$A$29</c:f>
              <c:strCache>
                <c:ptCount val="4"/>
                <c:pt idx="0">
                  <c:v>Concesión de Servicios</c:v>
                </c:pt>
                <c:pt idx="1">
                  <c:v>Privado</c:v>
                </c:pt>
                <c:pt idx="2">
                  <c:v>Servicios</c:v>
                </c:pt>
                <c:pt idx="3">
                  <c:v>Suministros</c:v>
                </c:pt>
              </c:strCache>
            </c:strRef>
          </c:cat>
          <c:val>
            <c:numRef>
              <c:f>'Por Tipo'!$B$25:$B$29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16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B6-4BAE-BA18-367C818C4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13" Type="http://schemas.openxmlformats.org/officeDocument/2006/relationships/hyperlink" Target="https://contrataciondelestado.es/wps/poc?uri=deeplink:detalle_licitacion&amp;idEvl=blqzyf5%2BzUm8ebB%2FXTwy0A%3D%3D" TargetMode="External"/><Relationship Id="rId18" Type="http://schemas.openxmlformats.org/officeDocument/2006/relationships/hyperlink" Target="https://contrataciondelestado.es/wps/poc?uri=deeplink:detalle_licitacion&amp;idEvl=QMigTfy%2BRdxWhbmkna2nXQ%3D%3D" TargetMode="External"/><Relationship Id="rId26" Type="http://schemas.openxmlformats.org/officeDocument/2006/relationships/hyperlink" Target="https://contrataciondelestado.es/wps/poc?uri=deeplink:detalle_licitacion&amp;idEvl=YJQQa%2F8gw7OP%2Bo96UAV7cQ%3D%3D" TargetMode="External"/><Relationship Id="rId3" Type="http://schemas.openxmlformats.org/officeDocument/2006/relationships/hyperlink" Target="https://contrataciondelestado.es/wps/portal/plataforma/perfil_contratante/lista_perfiles/!ut/p/z1/hZFfb4IwFMU_Da-9d_7BbW-dIoIkMowofVmqVuxCKSlMFj79GrcsWTLlvt3b88s5txcY7ICV_CJz3khd8gIyyNjkjabeKw2ehugnsYeDl2TijuYr2yJsFP-USnbiCGtgwA5aEblX5MQPoiaVNk0hGpIG3jaYQebge105aASvZR4bfXCQHpUs6Wqa_M7ib4hWVSpFSyxhY2XMvRkDB7DtEzD7jDeK4g8_Hk5HaZjG7jrwEYPFfBZtHsboD9wr3-t_x6CXZ1fJvQR9O7D7JgghsLzQe3tW-5-03A8fc2BGnIQRhnwYOz43TVU_O-hg27Yk1zovBLEndfA_5KzrBnZ_lVCp8NItl5GbLLpIbOkXLaDZNg!!/dz/d5/L2dBISEvZ0FBIS9nQSEh/p0/IZ7_AVEQAI930GRPE02BR764FO30G0=CZ6_AVEQAI930GRPE02BR764FO3002=MKtuJmeg=GC=/#Z7_AVEQAI930GRPE02BR764FO30G0" TargetMode="External"/><Relationship Id="rId21" Type="http://schemas.openxmlformats.org/officeDocument/2006/relationships/hyperlink" Target="https://contrataciondelestado.es/wps/poc?uri=deeplink:detalle_licitacion&amp;idEvl=l9aGPuXnbML%2Fa9DgO%2BoYKQ%3D%3D" TargetMode="External"/><Relationship Id="rId7" Type="http://schemas.openxmlformats.org/officeDocument/2006/relationships/hyperlink" Target="https://contrataciondelestado.es/wps/poc?uri=deeplink:detalle_licitacion&amp;idEvl=V%2Fu2htINhmbVGIpKDxgsAQ%3D%3D" TargetMode="External"/><Relationship Id="rId12" Type="http://schemas.openxmlformats.org/officeDocument/2006/relationships/hyperlink" Target="https://contrataciondelestado.es/wps/poc?uri=deeplink:detalle_licitacion&amp;idEvl=X6cTxnWT%2BguKeVWTb9Scog%3D%3D" TargetMode="External"/><Relationship Id="rId17" Type="http://schemas.openxmlformats.org/officeDocument/2006/relationships/hyperlink" Target="https://contrataciondelestado.es/wps/poc?uri=deeplink:detalle_licitacion&amp;idEvl=t04O3ufengJVq4S9zvaQpQ%3D%3D" TargetMode="External"/><Relationship Id="rId25" Type="http://schemas.openxmlformats.org/officeDocument/2006/relationships/hyperlink" Target="https://contrataciondelestado.es/wps/poc?uri=deeplink:detalle_licitacion&amp;idEvl=ageSeUYyKQ4eIBJRHQiPkQ%3D%3D" TargetMode="External"/><Relationship Id="rId2" Type="http://schemas.openxmlformats.org/officeDocument/2006/relationships/image" Target="../media/image1.gif"/><Relationship Id="rId16" Type="http://schemas.openxmlformats.org/officeDocument/2006/relationships/hyperlink" Target="https://contrataciondelestado.es/wps/poc?uri=deeplink:detalle_licitacion&amp;idEvl=nqV4k%2F7GGS%2BOUi78BmzhOQ%3D%3D" TargetMode="External"/><Relationship Id="rId20" Type="http://schemas.openxmlformats.org/officeDocument/2006/relationships/hyperlink" Target="https://contrataciondelestado.es/wps/poc?uri=deeplink:detalle_licitacion&amp;idEvl=V5aLq1gVc7WTylGzYmBF9Q%3D%3D" TargetMode="External"/><Relationship Id="rId29" Type="http://schemas.openxmlformats.org/officeDocument/2006/relationships/hyperlink" Target="https://contrataciondelestado.es/wps/poc?uri=deeplink:detalle_licitacion&amp;idEvl=wKJxuSrbKfi5HQrHoP3G5A%3D%3D" TargetMode="External"/><Relationship Id="rId1" Type="http://schemas.openxmlformats.org/officeDocument/2006/relationships/hyperlink" Target="https://contrataciondelestado.es/wps/portal/plataforma/perfil_contratante/lista_perfiles/!ut/p/z1/hZFfb4IwFMU_Da-9d_7BbW-dIoIkMowofVmqVuxCKSlMFj79GrcsWTLlvt3b88s5txcY7ICV_CJz3khd8gIyyNjkjabeKw2ehugnsYeDl2TijuYr2yJsFP-USnbiCGtgwA5aEblX5MQPoiaVNk0hGpIG3jaYQebge105aASvZR4bfXCQHpUs6Wqa_M7ib4hWVSpFSyxhY2XMvRkDB7DtEzD7jDeK4g8_Hk5HaZjG7jrwEYPFfBZtHsboD9wr3-t_x6CXZ1fJvQR9O7D7JgghsLzQe3tW-5-03A8fc2BGnIQRhnwYOz43TVU_O-hg27Yk1zovBLEndfA_5KzrBnZ_lVCp8NItl5GbLLpIbOkXLaDZNg!!/dz/d5/L2dBISEvZ0FBIS9nQSEh/p0/IZ7_AVEQAI930GRPE02BR764FO30G0=CZ6_AVEQAI930GRPE02BR764FO3002=MKtuJmeg=GB=/#Z7_AVEQAI930GRPE02BR764FO30G0" TargetMode="External"/><Relationship Id="rId6" Type="http://schemas.openxmlformats.org/officeDocument/2006/relationships/hyperlink" Target="https://contrataciondelestado.es/wps/portal/plataforma/perfil_contratante/lista_perfiles/!ut/p/z1/hZFfb4IwFMU_Da-9d_7BbW-dIoIkMowofVmqVuxCKSlMFj79GrcsWTLlvt3b88s5txcY7ICV_CJz3khd8gIyyNjkjabeKw2ehugnsYeDl2TijuYr2yJsFP-USnbiCGtgwA5aEblX5MQPoiaVNk0hGpIG3jaYQebge105aASvZR4bfXCQHpUs6Wqa_M7ib4hWVSpFSyxhY2XMvRkDB7DtEzD7jDeK4g8_Hk5HaZjG7jrwEYPFfBZtHsboD9wr3-t_x6CXZ1fJvQR9O7D7JgghsLzQe3tW-5-03A8fc2BGnIQRhnwYOz43TVU_O-hg27Yk1zovBLEndfA_5KzrBnZ_lVCp8NItl5GbLLpIbOkXLaDZNg!!/dz/d5/L2dBISEvZ0FBIS9nQSEh/p0/IZ7_AVEQAI930GRPE02BR764FO30G0=CZ6_AVEQAI930GRPE02BR764FO3002=MKtuJmeg=GF=/#Z7_AVEQAI930GRPE02BR764FO30G0" TargetMode="External"/><Relationship Id="rId11" Type="http://schemas.openxmlformats.org/officeDocument/2006/relationships/hyperlink" Target="https://contrataciondelestado.es/wps/poc?uri=deeplink:detalle_licitacion&amp;idEvl=K6ltys0v%2BkCzz8fXU2i3eQ%3D%3D" TargetMode="External"/><Relationship Id="rId24" Type="http://schemas.openxmlformats.org/officeDocument/2006/relationships/hyperlink" Target="https://contrataciondelestado.es/wps/poc?uri=deeplink:detalle_licitacion&amp;idEvl=wds0hymunj1SYrkJkLlFdw%3D%3D" TargetMode="External"/><Relationship Id="rId32" Type="http://schemas.openxmlformats.org/officeDocument/2006/relationships/hyperlink" Target="https://contrataciondelestado.es/wps/poc?uri=deeplink:detalle_licitacion&amp;idEvl=XGfJznW7%2BBFxseVhcqrkhw%3D%3D" TargetMode="External"/><Relationship Id="rId5" Type="http://schemas.openxmlformats.org/officeDocument/2006/relationships/hyperlink" Target="https://contrataciondelestado.es/wps/portal/plataforma/perfil_contratante/lista_perfiles/!ut/p/z1/hZFfb4IwFMU_Da-9d_7BbW-dIoIkMowofVmqVuxCKSlMFj79GrcsWTLlvt3b88s5txcY7ICV_CJz3khd8gIyyNjkjabeKw2ehugnsYeDl2TijuYr2yJsFP-USnbiCGtgwA5aEblX5MQPoiaVNk0hGpIG3jaYQebge105aASvZR4bfXCQHpUs6Wqa_M7ib4hWVSpFSyxhY2XMvRkDB7DtEzD7jDeK4g8_Hk5HaZjG7jrwEYPFfBZtHsboD9wr3-t_x6CXZ1fJvQR9O7D7JgghsLzQe3tW-5-03A8fc2BGnIQRhnwYOz43TVU_O-hg27Yk1zovBLEndfA_5KzrBnZ_lVCp8NItl5GbLLpIbOkXLaDZNg!!/dz/d5/L2dBISEvZ0FBIS9nQSEh/p0/IZ7_AVEQAI930GRPE02BR764FO30G0=CZ6_AVEQAI930GRPE02BR764FO3002=MKtuJmeg=GE=/#Z7_AVEQAI930GRPE02BR764FO30G0" TargetMode="External"/><Relationship Id="rId15" Type="http://schemas.openxmlformats.org/officeDocument/2006/relationships/hyperlink" Target="https://contrataciondelestado.es/wps/poc?uri=deeplink:detalle_licitacion&amp;idEvl=k8FFa6IGj2jua%2Fi14w%2FPLA%3D%3D" TargetMode="External"/><Relationship Id="rId23" Type="http://schemas.openxmlformats.org/officeDocument/2006/relationships/hyperlink" Target="https://contrataciondelestado.es/wps/poc?uri=deeplink:detalle_licitacion&amp;idEvl=y1MJ56aQhQL9pbnDwlaUlg%3D%3D" TargetMode="External"/><Relationship Id="rId28" Type="http://schemas.openxmlformats.org/officeDocument/2006/relationships/hyperlink" Target="https://contrataciondelestado.es/wps/poc?uri=deeplink:detalle_licitacion&amp;idEvl=WODTbhCFuCFJ8Trn0ZPzLw%3D%3D" TargetMode="External"/><Relationship Id="rId10" Type="http://schemas.openxmlformats.org/officeDocument/2006/relationships/hyperlink" Target="https://contrataciondelestado.es/wps/poc?uri=deeplink:detalle_licitacion&amp;idEvl=snuCVjqtNoDIGlsa0Wad%2Bw%3D%3D" TargetMode="External"/><Relationship Id="rId19" Type="http://schemas.openxmlformats.org/officeDocument/2006/relationships/hyperlink" Target="https://contrataciondelestado.es/wps/poc?uri=deeplink:detalle_licitacion&amp;idEvl=mv0sQ8myjUrgL1BHd3qjQA%3D%3D" TargetMode="External"/><Relationship Id="rId31" Type="http://schemas.openxmlformats.org/officeDocument/2006/relationships/hyperlink" Target="https://contrataciondelestado.es/wps/poc?uri=deeplink:detalle_licitacion&amp;idEvl=Jnc5oEua0XvgL1BHd3qjQA%3D%3D" TargetMode="External"/><Relationship Id="rId4" Type="http://schemas.openxmlformats.org/officeDocument/2006/relationships/hyperlink" Target="https://contrataciondelestado.es/wps/portal/plataforma/perfil_contratante/lista_perfiles/!ut/p/z1/hZFfb4IwFMU_Da-9d_7BbW-dIoIkMowofVmqVuxCKSlMFj79GrcsWTLlvt3b88s5txcY7ICV_CJz3khd8gIyyNjkjabeKw2ehugnsYeDl2TijuYr2yJsFP-USnbiCGtgwA5aEblX5MQPoiaVNk0hGpIG3jaYQebge105aASvZR4bfXCQHpUs6Wqa_M7ib4hWVSpFSyxhY2XMvRkDB7DtEzD7jDeK4g8_Hk5HaZjG7jrwEYPFfBZtHsboD9wr3-t_x6CXZ1fJvQR9O7D7JgghsLzQe3tW-5-03A8fc2BGnIQRhnwYOz43TVU_O-hg27Yk1zovBLEndfA_5KzrBnZ_lVCp8NItl5GbLLpIbOkXLaDZNg!!/dz/d5/L2dBISEvZ0FBIS9nQSEh/p0/IZ7_AVEQAI930GRPE02BR764FO30G0=CZ6_AVEQAI930GRPE02BR764FO3002=MKtuJmeg=GD=/#Z7_AVEQAI930GRPE02BR764FO30G0" TargetMode="External"/><Relationship Id="rId9" Type="http://schemas.openxmlformats.org/officeDocument/2006/relationships/hyperlink" Target="https://contrataciondelestado.es/wps/poc?uri=deeplink:detalle_licitacion&amp;idEvl=82YWXOQ3D7oUqXM96WStVA%3D%3D" TargetMode="External"/><Relationship Id="rId14" Type="http://schemas.openxmlformats.org/officeDocument/2006/relationships/hyperlink" Target="https://contrataciondelestado.es/wps/poc?uri=deeplink:detalle_licitacion&amp;idEvl=8d0GQGdTV4MkJPJS%2BPS9vg%3D%3D" TargetMode="External"/><Relationship Id="rId22" Type="http://schemas.openxmlformats.org/officeDocument/2006/relationships/hyperlink" Target="https://contrataciondelestado.es/wps/poc?uri=deeplink:detalle_licitacion&amp;idEvl=e%2FyadQDP7E4l5NjlNci%2BtA%3D%3D" TargetMode="External"/><Relationship Id="rId27" Type="http://schemas.openxmlformats.org/officeDocument/2006/relationships/hyperlink" Target="https://contrataciondelestado.es/wps/poc?uri=deeplink:detalle_licitacion&amp;idEvl=AziS%2BZITqwb%2Fa9DgO%2BoYKQ%3D%3D" TargetMode="External"/><Relationship Id="rId30" Type="http://schemas.openxmlformats.org/officeDocument/2006/relationships/hyperlink" Target="https://contrataciondelestado.es/wps/poc?uri=deeplink:detalle_licitacion&amp;idEvl=CQ2cG2NL1b%2FECtSnloz%2BZQ%3D%3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223837</xdr:colOff>
      <xdr:row>0</xdr:row>
      <xdr:rowOff>185737</xdr:rowOff>
    </xdr:from>
    <xdr:to>
      <xdr:col>8</xdr:col>
      <xdr:colOff>223837</xdr:colOff>
      <xdr:row>15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6C2E49C-7E57-4058-9DC5-BEB4A433F1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223837</xdr:colOff>
      <xdr:row>17</xdr:row>
      <xdr:rowOff>23812</xdr:rowOff>
    </xdr:from>
    <xdr:to>
      <xdr:col>8</xdr:col>
      <xdr:colOff>223837</xdr:colOff>
      <xdr:row>31</xdr:row>
      <xdr:rowOff>100012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C7AFF06-4B19-48FB-BA18-E192E8C456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395287</xdr:colOff>
      <xdr:row>0</xdr:row>
      <xdr:rowOff>80962</xdr:rowOff>
    </xdr:from>
    <xdr:to>
      <xdr:col>8</xdr:col>
      <xdr:colOff>395287</xdr:colOff>
      <xdr:row>14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6115C6-93D9-4EC5-AD5A-FC2D43B11A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385762</xdr:colOff>
      <xdr:row>19</xdr:row>
      <xdr:rowOff>42862</xdr:rowOff>
    </xdr:from>
    <xdr:to>
      <xdr:col>8</xdr:col>
      <xdr:colOff>385762</xdr:colOff>
      <xdr:row>33</xdr:row>
      <xdr:rowOff>119062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59B1F7D-E5AC-460E-8427-721E0A8B14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9525</xdr:rowOff>
    </xdr:to>
    <xdr:pic>
      <xdr:nvPicPr>
        <xdr:cNvPr id="3" name="Imagen 2" descr="No ordenado, pulse para orden ascendent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A866DB-C528-4FE7-A1A9-9D83F13CB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9525</xdr:rowOff>
    </xdr:to>
    <xdr:pic>
      <xdr:nvPicPr>
        <xdr:cNvPr id="4" name="Imagen 3" descr="No ordenado, pulse para orden ascendente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9C2295D-7047-4014-ACE1-A1800725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9525</xdr:rowOff>
    </xdr:to>
    <xdr:pic>
      <xdr:nvPicPr>
        <xdr:cNvPr id="5" name="Imagen 4" descr="No ordenado, pulse para orden ascendente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E333889-6EF4-4C59-B22B-B56371AD8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9525</xdr:colOff>
      <xdr:row>3</xdr:row>
      <xdr:rowOff>9525</xdr:rowOff>
    </xdr:to>
    <xdr:pic>
      <xdr:nvPicPr>
        <xdr:cNvPr id="6" name="Imagen 5" descr="No ordenado, pulse para orden ascendente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8800FA2-D56F-4D29-851D-F6EF8BD74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9525</xdr:rowOff>
    </xdr:to>
    <xdr:pic>
      <xdr:nvPicPr>
        <xdr:cNvPr id="7" name="Imagen 6" descr="No ordenado, pulse para orden ascendent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BDC988A-495A-4073-BD79-BAF2AA874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0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2</xdr:row>
      <xdr:rowOff>542925</xdr:rowOff>
    </xdr:from>
    <xdr:to>
      <xdr:col>1</xdr:col>
      <xdr:colOff>400050</xdr:colOff>
      <xdr:row>4</xdr:row>
      <xdr:rowOff>0</xdr:rowOff>
    </xdr:to>
    <xdr:pic>
      <xdr:nvPicPr>
        <xdr:cNvPr id="8" name="Imagen 7" descr="Abre en pestaña nueva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id="{D10C6F90-8FB8-4FF4-94B7-5BE434B49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114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3</xdr:row>
      <xdr:rowOff>228600</xdr:rowOff>
    </xdr:from>
    <xdr:to>
      <xdr:col>1</xdr:col>
      <xdr:colOff>400050</xdr:colOff>
      <xdr:row>5</xdr:row>
      <xdr:rowOff>0</xdr:rowOff>
    </xdr:to>
    <xdr:pic>
      <xdr:nvPicPr>
        <xdr:cNvPr id="9" name="Imagen 8" descr="Abre en pestaña nueva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id="{E7061B78-240C-4BD5-B0A9-9AEE92F43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14001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4</xdr:row>
      <xdr:rowOff>228600</xdr:rowOff>
    </xdr:from>
    <xdr:to>
      <xdr:col>1</xdr:col>
      <xdr:colOff>400050</xdr:colOff>
      <xdr:row>6</xdr:row>
      <xdr:rowOff>0</xdr:rowOff>
    </xdr:to>
    <xdr:pic>
      <xdr:nvPicPr>
        <xdr:cNvPr id="10" name="Imagen 9" descr="Abre en pestaña nueva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id="{5552EE31-8AB7-40E8-A5A2-6DA152AF7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165735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95249</xdr:colOff>
      <xdr:row>5</xdr:row>
      <xdr:rowOff>222249</xdr:rowOff>
    </xdr:from>
    <xdr:to>
      <xdr:col>1</xdr:col>
      <xdr:colOff>400049</xdr:colOff>
      <xdr:row>7</xdr:row>
      <xdr:rowOff>10582</xdr:rowOff>
    </xdr:to>
    <xdr:pic>
      <xdr:nvPicPr>
        <xdr:cNvPr id="12" name="Imagen 11" descr="Abre en pestaña nueva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id="{4AB63921-79BE-4D92-8920-E4EA51B2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2249" y="1904999"/>
          <a:ext cx="30480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94615</xdr:colOff>
      <xdr:row>6</xdr:row>
      <xdr:rowOff>228599</xdr:rowOff>
    </xdr:from>
    <xdr:to>
      <xdr:col>1</xdr:col>
      <xdr:colOff>409575</xdr:colOff>
      <xdr:row>8</xdr:row>
      <xdr:rowOff>9524</xdr:rowOff>
    </xdr:to>
    <xdr:pic>
      <xdr:nvPicPr>
        <xdr:cNvPr id="13" name="Imagen 12" descr="Abre en pestaña nue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id="{764D5FB4-F5FA-4066-8A50-9CC5228B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4790" y="2428874"/>
          <a:ext cx="31496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7</xdr:row>
      <xdr:rowOff>238125</xdr:rowOff>
    </xdr:from>
    <xdr:to>
      <xdr:col>1</xdr:col>
      <xdr:colOff>400050</xdr:colOff>
      <xdr:row>9</xdr:row>
      <xdr:rowOff>9525</xdr:rowOff>
    </xdr:to>
    <xdr:pic>
      <xdr:nvPicPr>
        <xdr:cNvPr id="14" name="Imagen 13" descr="Abre en pestaña nueva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id="{AD4AB524-7B8C-4305-A019-8AF2816FC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26955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8</xdr:row>
      <xdr:rowOff>228600</xdr:rowOff>
    </xdr:from>
    <xdr:to>
      <xdr:col>1</xdr:col>
      <xdr:colOff>390525</xdr:colOff>
      <xdr:row>10</xdr:row>
      <xdr:rowOff>0</xdr:rowOff>
    </xdr:to>
    <xdr:pic>
      <xdr:nvPicPr>
        <xdr:cNvPr id="15" name="Imagen 14" descr="Abre en pestaña nueva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id="{D8F4A6B4-ED16-4104-84DF-54835324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294322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9</xdr:row>
      <xdr:rowOff>238125</xdr:rowOff>
    </xdr:from>
    <xdr:to>
      <xdr:col>1</xdr:col>
      <xdr:colOff>400050</xdr:colOff>
      <xdr:row>11</xdr:row>
      <xdr:rowOff>9525</xdr:rowOff>
    </xdr:to>
    <xdr:pic>
      <xdr:nvPicPr>
        <xdr:cNvPr id="16" name="Imagen 15" descr="Abre en pestaña nueva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id="{2DFE5592-0EAB-4AC3-BDEA-C878D48FF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320992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10</xdr:row>
      <xdr:rowOff>228600</xdr:rowOff>
    </xdr:from>
    <xdr:to>
      <xdr:col>1</xdr:col>
      <xdr:colOff>400050</xdr:colOff>
      <xdr:row>12</xdr:row>
      <xdr:rowOff>0</xdr:rowOff>
    </xdr:to>
    <xdr:pic>
      <xdr:nvPicPr>
        <xdr:cNvPr id="17" name="Imagen 16" descr="Abre en pestaña nueva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id="{75346217-875D-4611-9AC6-4DEBDD54F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34575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11</xdr:row>
      <xdr:rowOff>228600</xdr:rowOff>
    </xdr:from>
    <xdr:to>
      <xdr:col>1</xdr:col>
      <xdr:colOff>390525</xdr:colOff>
      <xdr:row>13</xdr:row>
      <xdr:rowOff>0</xdr:rowOff>
    </xdr:to>
    <xdr:pic>
      <xdr:nvPicPr>
        <xdr:cNvPr id="18" name="Imagen 17" descr="Abre en pestaña nueva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id="{E9D43379-03DC-4011-B34B-8F840412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371475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13</xdr:row>
      <xdr:rowOff>66675</xdr:rowOff>
    </xdr:from>
    <xdr:to>
      <xdr:col>1</xdr:col>
      <xdr:colOff>390525</xdr:colOff>
      <xdr:row>13</xdr:row>
      <xdr:rowOff>352425</xdr:rowOff>
    </xdr:to>
    <xdr:pic>
      <xdr:nvPicPr>
        <xdr:cNvPr id="19" name="Imagen 18" descr="Abre en pestaña nueva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id="{7656DF62-0C25-4551-B8EF-D97E371B1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40671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14</xdr:row>
      <xdr:rowOff>76200</xdr:rowOff>
    </xdr:from>
    <xdr:to>
      <xdr:col>1</xdr:col>
      <xdr:colOff>390525</xdr:colOff>
      <xdr:row>14</xdr:row>
      <xdr:rowOff>361950</xdr:rowOff>
    </xdr:to>
    <xdr:pic>
      <xdr:nvPicPr>
        <xdr:cNvPr id="20" name="Imagen 19" descr="Abre en pestaña nueva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id="{4C057DC7-28C3-496B-A834-C48779A37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447675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14</xdr:row>
      <xdr:rowOff>381000</xdr:rowOff>
    </xdr:from>
    <xdr:to>
      <xdr:col>1</xdr:col>
      <xdr:colOff>390525</xdr:colOff>
      <xdr:row>16</xdr:row>
      <xdr:rowOff>9525</xdr:rowOff>
    </xdr:to>
    <xdr:pic>
      <xdr:nvPicPr>
        <xdr:cNvPr id="21" name="Imagen 20" descr="Abre en pestaña nueva">
          <a:hlinkClick xmlns:r="http://schemas.openxmlformats.org/officeDocument/2006/relationships" r:id="rId20" tgtFrame="_blank"/>
          <a:extLst>
            <a:ext uri="{FF2B5EF4-FFF2-40B4-BE49-F238E27FC236}">
              <a16:creationId xmlns:a16="http://schemas.microsoft.com/office/drawing/2014/main" id="{41C3F098-2B30-4D24-8C7C-94B4ECE7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478155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16</xdr:row>
      <xdr:rowOff>161925</xdr:rowOff>
    </xdr:from>
    <xdr:to>
      <xdr:col>1</xdr:col>
      <xdr:colOff>400050</xdr:colOff>
      <xdr:row>16</xdr:row>
      <xdr:rowOff>447675</xdr:rowOff>
    </xdr:to>
    <xdr:pic>
      <xdr:nvPicPr>
        <xdr:cNvPr id="22" name="Imagen 21" descr="Abre en pestaña nueva">
          <a:hlinkClick xmlns:r="http://schemas.openxmlformats.org/officeDocument/2006/relationships" r:id="rId21" tgtFrame="_blank"/>
          <a:extLst>
            <a:ext uri="{FF2B5EF4-FFF2-40B4-BE49-F238E27FC236}">
              <a16:creationId xmlns:a16="http://schemas.microsoft.com/office/drawing/2014/main" id="{002EDF9D-777A-40A4-839A-1098292C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52197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17</xdr:row>
      <xdr:rowOff>228600</xdr:rowOff>
    </xdr:from>
    <xdr:to>
      <xdr:col>1</xdr:col>
      <xdr:colOff>390525</xdr:colOff>
      <xdr:row>19</xdr:row>
      <xdr:rowOff>0</xdr:rowOff>
    </xdr:to>
    <xdr:pic>
      <xdr:nvPicPr>
        <xdr:cNvPr id="23" name="Imagen 22" descr="Abre en pestaña nueva">
          <a:hlinkClick xmlns:r="http://schemas.openxmlformats.org/officeDocument/2006/relationships" r:id="rId22" tgtFrame="_blank"/>
          <a:extLst>
            <a:ext uri="{FF2B5EF4-FFF2-40B4-BE49-F238E27FC236}">
              <a16:creationId xmlns:a16="http://schemas.microsoft.com/office/drawing/2014/main" id="{EC32C7F5-0A17-4A64-A7C1-C1A2779A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588645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16</xdr:row>
      <xdr:rowOff>571500</xdr:rowOff>
    </xdr:from>
    <xdr:to>
      <xdr:col>1</xdr:col>
      <xdr:colOff>390525</xdr:colOff>
      <xdr:row>18</xdr:row>
      <xdr:rowOff>0</xdr:rowOff>
    </xdr:to>
    <xdr:pic>
      <xdr:nvPicPr>
        <xdr:cNvPr id="24" name="Imagen 23" descr="Abre en pestaña nueva">
          <a:hlinkClick xmlns:r="http://schemas.openxmlformats.org/officeDocument/2006/relationships" r:id="rId23" tgtFrame="_blank"/>
          <a:extLst>
            <a:ext uri="{FF2B5EF4-FFF2-40B4-BE49-F238E27FC236}">
              <a16:creationId xmlns:a16="http://schemas.microsoft.com/office/drawing/2014/main" id="{D7B580CB-8D28-4399-815D-869DA4832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56292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19</xdr:row>
      <xdr:rowOff>38100</xdr:rowOff>
    </xdr:from>
    <xdr:to>
      <xdr:col>1</xdr:col>
      <xdr:colOff>390525</xdr:colOff>
      <xdr:row>19</xdr:row>
      <xdr:rowOff>323850</xdr:rowOff>
    </xdr:to>
    <xdr:pic>
      <xdr:nvPicPr>
        <xdr:cNvPr id="25" name="Imagen 24" descr="Abre en pestaña nueva">
          <a:hlinkClick xmlns:r="http://schemas.openxmlformats.org/officeDocument/2006/relationships" r:id="rId24" tgtFrame="_blank"/>
          <a:extLst>
            <a:ext uri="{FF2B5EF4-FFF2-40B4-BE49-F238E27FC236}">
              <a16:creationId xmlns:a16="http://schemas.microsoft.com/office/drawing/2014/main" id="{ADB76D2E-C617-4796-B4A5-E7866FF0E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62103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19</xdr:row>
      <xdr:rowOff>381000</xdr:rowOff>
    </xdr:from>
    <xdr:to>
      <xdr:col>1</xdr:col>
      <xdr:colOff>381000</xdr:colOff>
      <xdr:row>21</xdr:row>
      <xdr:rowOff>0</xdr:rowOff>
    </xdr:to>
    <xdr:pic>
      <xdr:nvPicPr>
        <xdr:cNvPr id="26" name="Imagen 25" descr="Abre en pestaña nueva">
          <a:hlinkClick xmlns:r="http://schemas.openxmlformats.org/officeDocument/2006/relationships" r:id="rId25" tgtFrame="_blank"/>
          <a:extLst>
            <a:ext uri="{FF2B5EF4-FFF2-40B4-BE49-F238E27FC236}">
              <a16:creationId xmlns:a16="http://schemas.microsoft.com/office/drawing/2014/main" id="{B11CA374-05C1-4429-9EC2-D082E29C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6375" y="65532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20</xdr:row>
      <xdr:rowOff>238125</xdr:rowOff>
    </xdr:from>
    <xdr:to>
      <xdr:col>1</xdr:col>
      <xdr:colOff>381000</xdr:colOff>
      <xdr:row>22</xdr:row>
      <xdr:rowOff>0</xdr:rowOff>
    </xdr:to>
    <xdr:pic>
      <xdr:nvPicPr>
        <xdr:cNvPr id="27" name="Imagen 26" descr="Abre en pestaña nueva">
          <a:hlinkClick xmlns:r="http://schemas.openxmlformats.org/officeDocument/2006/relationships" r:id="rId26" tgtFrame="_blank"/>
          <a:extLst>
            <a:ext uri="{FF2B5EF4-FFF2-40B4-BE49-F238E27FC236}">
              <a16:creationId xmlns:a16="http://schemas.microsoft.com/office/drawing/2014/main" id="{C5B7D1C0-F40D-4686-A104-5B430836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6375" y="68103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74083</xdr:colOff>
      <xdr:row>22</xdr:row>
      <xdr:rowOff>57150</xdr:rowOff>
    </xdr:from>
    <xdr:to>
      <xdr:col>1</xdr:col>
      <xdr:colOff>378883</xdr:colOff>
      <xdr:row>22</xdr:row>
      <xdr:rowOff>342900</xdr:rowOff>
    </xdr:to>
    <xdr:pic>
      <xdr:nvPicPr>
        <xdr:cNvPr id="28" name="Imagen 27" descr="Abre en pestaña nueva">
          <a:hlinkClick xmlns:r="http://schemas.openxmlformats.org/officeDocument/2006/relationships" r:id="rId27" tgtFrame="_blank"/>
          <a:extLst>
            <a:ext uri="{FF2B5EF4-FFF2-40B4-BE49-F238E27FC236}">
              <a16:creationId xmlns:a16="http://schemas.microsoft.com/office/drawing/2014/main" id="{6F9DE5F3-BD98-4559-AC51-44FAEA2CA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083" y="6862233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86783</xdr:colOff>
      <xdr:row>23</xdr:row>
      <xdr:rowOff>46566</xdr:rowOff>
    </xdr:from>
    <xdr:to>
      <xdr:col>1</xdr:col>
      <xdr:colOff>391583</xdr:colOff>
      <xdr:row>23</xdr:row>
      <xdr:rowOff>332316</xdr:rowOff>
    </xdr:to>
    <xdr:pic>
      <xdr:nvPicPr>
        <xdr:cNvPr id="29" name="Imagen 28" descr="Abre en pestaña nueva">
          <a:hlinkClick xmlns:r="http://schemas.openxmlformats.org/officeDocument/2006/relationships" r:id="rId28" tgtFrame="_blank"/>
          <a:extLst>
            <a:ext uri="{FF2B5EF4-FFF2-40B4-BE49-F238E27FC236}">
              <a16:creationId xmlns:a16="http://schemas.microsoft.com/office/drawing/2014/main" id="{ADA70CAF-8523-4BA6-8695-1FEB5161E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783" y="7253816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23</xdr:row>
      <xdr:rowOff>381000</xdr:rowOff>
    </xdr:from>
    <xdr:to>
      <xdr:col>1</xdr:col>
      <xdr:colOff>381000</xdr:colOff>
      <xdr:row>25</xdr:row>
      <xdr:rowOff>9525</xdr:rowOff>
    </xdr:to>
    <xdr:pic>
      <xdr:nvPicPr>
        <xdr:cNvPr id="30" name="Imagen 29" descr="Abre en pestaña nueva">
          <a:hlinkClick xmlns:r="http://schemas.openxmlformats.org/officeDocument/2006/relationships" r:id="rId29" tgtFrame="_blank"/>
          <a:extLst>
            <a:ext uri="{FF2B5EF4-FFF2-40B4-BE49-F238E27FC236}">
              <a16:creationId xmlns:a16="http://schemas.microsoft.com/office/drawing/2014/main" id="{AFE9BAC6-0DDD-48B7-A5ED-63D19CCA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6375" y="78771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76200</xdr:colOff>
      <xdr:row>24</xdr:row>
      <xdr:rowOff>228600</xdr:rowOff>
    </xdr:from>
    <xdr:to>
      <xdr:col>1</xdr:col>
      <xdr:colOff>381000</xdr:colOff>
      <xdr:row>26</xdr:row>
      <xdr:rowOff>0</xdr:rowOff>
    </xdr:to>
    <xdr:pic>
      <xdr:nvPicPr>
        <xdr:cNvPr id="31" name="Imagen 30" descr="Abre en pestaña nueva">
          <a:hlinkClick xmlns:r="http://schemas.openxmlformats.org/officeDocument/2006/relationships" r:id="rId30" tgtFrame="_blank"/>
          <a:extLst>
            <a:ext uri="{FF2B5EF4-FFF2-40B4-BE49-F238E27FC236}">
              <a16:creationId xmlns:a16="http://schemas.microsoft.com/office/drawing/2014/main" id="{16BBB8BB-728D-4C7B-B4CF-476E1A9D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6375" y="812482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104775</xdr:colOff>
      <xdr:row>2</xdr:row>
      <xdr:rowOff>123825</xdr:rowOff>
    </xdr:from>
    <xdr:to>
      <xdr:col>1</xdr:col>
      <xdr:colOff>409575</xdr:colOff>
      <xdr:row>2</xdr:row>
      <xdr:rowOff>409575</xdr:rowOff>
    </xdr:to>
    <xdr:pic>
      <xdr:nvPicPr>
        <xdr:cNvPr id="34" name="Imagen 33" descr="Abre en pestaña nueva">
          <a:hlinkClick xmlns:r="http://schemas.openxmlformats.org/officeDocument/2006/relationships" r:id="rId31" tgtFrame="_blank"/>
          <a:extLst>
            <a:ext uri="{FF2B5EF4-FFF2-40B4-BE49-F238E27FC236}">
              <a16:creationId xmlns:a16="http://schemas.microsoft.com/office/drawing/2014/main" id="{105CF33A-AD63-4B41-A576-4E9DC1E4D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7239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114300</xdr:colOff>
      <xdr:row>1</xdr:row>
      <xdr:rowOff>57150</xdr:rowOff>
    </xdr:from>
    <xdr:to>
      <xdr:col>1</xdr:col>
      <xdr:colOff>419100</xdr:colOff>
      <xdr:row>1</xdr:row>
      <xdr:rowOff>342900</xdr:rowOff>
    </xdr:to>
    <xdr:pic>
      <xdr:nvPicPr>
        <xdr:cNvPr id="36" name="Imagen 35" descr="Abre en pestaña nueva">
          <a:hlinkClick xmlns:r="http://schemas.openxmlformats.org/officeDocument/2006/relationships" r:id="rId32" tgtFrame="_blank"/>
          <a:extLst>
            <a:ext uri="{FF2B5EF4-FFF2-40B4-BE49-F238E27FC236}">
              <a16:creationId xmlns:a16="http://schemas.microsoft.com/office/drawing/2014/main" id="{73E553E2-1C6E-40F1-B35A-95ADF90B2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4475" y="25717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TIN ALONSO" refreshedDate="46177.397914004629" createdVersion="6" refreshedVersion="6" minRefreshableVersion="3" recordCount="25" xr:uid="{7CFCBF35-6743-49DF-8970-DF76B9A88762}">
  <cacheSource type="worksheet">
    <worksheetSource ref="A1:I26" sheet="Contratos en 2025"/>
  </cacheSource>
  <cacheFields count="9">
    <cacheField name="Expediente" numFmtId="0">
      <sharedItems/>
    </cacheField>
    <cacheField name="Enlace" numFmtId="0">
      <sharedItems containsNonDate="0" containsString="0" containsBlank="1"/>
    </cacheField>
    <cacheField name="Tipo" numFmtId="0">
      <sharedItems count="4">
        <s v="Servicios"/>
        <s v="Suministros"/>
        <s v="Privado"/>
        <s v="Concesión de Servicios"/>
      </sharedItems>
    </cacheField>
    <cacheField name="Objeto del contrato" numFmtId="0">
      <sharedItems longText="1"/>
    </cacheField>
    <cacheField name="Procedimiento" numFmtId="0">
      <sharedItems count="5">
        <s v="Abierto"/>
        <s v="Abierto Simplificado"/>
        <s v="Negociado sin Publicidad"/>
        <s v="Restringido"/>
        <s v="Evaluación" u="1"/>
      </sharedItems>
    </cacheField>
    <cacheField name="Importe" numFmtId="168">
      <sharedItems containsSemiMixedTypes="0" containsString="0" containsNumber="1" minValue="0" maxValue="892098.55"/>
    </cacheField>
    <cacheField name="Fecha publicación" numFmtId="14">
      <sharedItems containsSemiMixedTypes="0" containsNonDate="0" containsDate="1" containsString="0" minDate="2025-02-21T00:00:00" maxDate="2025-12-07T00:00:00"/>
    </cacheField>
    <cacheField name="Fecha Adjudicación" numFmtId="14">
      <sharedItems containsSemiMixedTypes="0" containsNonDate="0" containsDate="1" containsString="0" minDate="2025-04-25T00:00:00" maxDate="2026-04-11T00:00:00"/>
    </cacheField>
    <cacheField name="Plazo de Resolución" numFmtId="0">
      <sharedItems containsSemiMixedTypes="0" containsString="0" containsNumber="1" containsInteger="1" minValue="3" maxValue="1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s v="2998/2025"/>
    <m/>
    <x v="0"/>
    <s v="Conservación y mantenimiento de zonas verdes municipales, parques, jardines, áreas infantiles y arbolado de alineación urbano de uso público del municipio de Humanes de Madrid."/>
    <x v="0"/>
    <n v="892098.55"/>
    <d v="2025-12-06T00:00:00"/>
    <d v="2026-03-25T00:00:00"/>
    <n v="109"/>
  </r>
  <r>
    <s v="3311/2025"/>
    <m/>
    <x v="1"/>
    <s v="Suministro de vallados, camerinos prefabricados y wcs portátiles para eventos de la Concejalía de Festejos"/>
    <x v="1"/>
    <n v="28070"/>
    <d v="2025-11-17T00:00:00"/>
    <d v="2025-12-17T00:00:00"/>
    <n v="30"/>
  </r>
  <r>
    <s v="3314/2025"/>
    <m/>
    <x v="0"/>
    <s v="Servicio de distribución de publicaciones y campañas informativas del Ayuntamiento de Humanes de Madrid"/>
    <x v="1"/>
    <n v="2400"/>
    <d v="2025-11-14T00:00:00"/>
    <d v="2026-04-10T00:00:00"/>
    <n v="147"/>
  </r>
  <r>
    <s v="-870009/2024"/>
    <m/>
    <x v="0"/>
    <s v="Comidas mayores de Navidad de Humanes de Madrid"/>
    <x v="1"/>
    <n v="9272.7199999999993"/>
    <d v="2025-11-14T00:00:00"/>
    <d v="2025-12-17T00:00:00"/>
    <n v="33"/>
  </r>
  <r>
    <s v="5467/2025"/>
    <m/>
    <x v="1"/>
    <s v="Suministro de caramelos para la Cabalgata de Reyes y Halloween"/>
    <x v="1"/>
    <n v="13400"/>
    <d v="2025-11-14T00:00:00"/>
    <d v="2025-12-30T00:00:00"/>
    <n v="46"/>
  </r>
  <r>
    <s v="3222/2025"/>
    <m/>
    <x v="0"/>
    <s v="Pólizas de seguros del ayuntamiento de Humanes de Madrid"/>
    <x v="1"/>
    <n v="69000"/>
    <d v="2025-11-10T00:00:00"/>
    <d v="2026-04-10T00:00:00"/>
    <n v="151"/>
  </r>
  <r>
    <s v="2650/2025"/>
    <m/>
    <x v="1"/>
    <s v="Suministro, instalación, conservación y desmontaje del alumbrado navideño"/>
    <x v="1"/>
    <n v="47700"/>
    <d v="2025-11-03T00:00:00"/>
    <d v="2025-12-01T00:00:00"/>
    <n v="28"/>
  </r>
  <r>
    <s v="3070/2025"/>
    <m/>
    <x v="0"/>
    <s v="Servicio de familia y menores del ayuntamiento de Humanes de Madrid"/>
    <x v="0"/>
    <n v="136000"/>
    <d v="2025-10-13T00:00:00"/>
    <d v="2026-03-06T00:00:00"/>
    <n v="144"/>
  </r>
  <r>
    <s v="1100/2025"/>
    <m/>
    <x v="0"/>
    <s v="Mantenimiento de aparatos elevadores instalados en diferentes edificios municipales del ayuntamiento de Humanes de Madrid"/>
    <x v="1"/>
    <n v="7818.36"/>
    <d v="2025-10-13T00:00:00"/>
    <d v="2025-11-28T00:00:00"/>
    <n v="46"/>
  </r>
  <r>
    <s v="2196/2025"/>
    <m/>
    <x v="2"/>
    <s v="Concierto del grupo &quot;BOMBAI&quot;"/>
    <x v="2"/>
    <n v="22648.880000000001"/>
    <d v="2025-09-19T00:00:00"/>
    <d v="2025-09-22T00:00:00"/>
    <n v="3"/>
  </r>
  <r>
    <s v="2364/2025"/>
    <m/>
    <x v="3"/>
    <s v="Concesión Demanial Centro Cultural Federico García Lorca 2025-2026"/>
    <x v="0"/>
    <n v="0"/>
    <d v="2025-08-25T00:00:00"/>
    <d v="2025-09-25T00:00:00"/>
    <n v="31"/>
  </r>
  <r>
    <s v="1684/2025"/>
    <m/>
    <x v="0"/>
    <s v="Servicios de Pirotécnia y Efectos Especiales"/>
    <x v="1"/>
    <n v="18910"/>
    <d v="2025-08-01T00:00:00"/>
    <d v="2025-09-19T00:00:00"/>
    <n v="49"/>
  </r>
  <r>
    <s v="1781/2025"/>
    <m/>
    <x v="1"/>
    <s v="Servicios taurinos correspondiente a los festejos taurinos que tendrán lugar con motivo de la celebración de las Fiestas Populares 2025 de Humanes de Madrid"/>
    <x v="1"/>
    <n v="99300"/>
    <d v="2025-07-22T00:00:00"/>
    <d v="2025-09-18T00:00:00"/>
    <n v="58"/>
  </r>
  <r>
    <s v="SEGCIU/SUB/3/2024"/>
    <m/>
    <x v="1"/>
    <s v="Suministro de prendas de vestuario y demás elementos que se especifican, características y condiciones que han regir el suministro de &quot;vestuario y equipos complementarios para Policía Local, del Ayuntamiento de Humanes de Madrid&quot;"/>
    <x v="1"/>
    <n v="86776.86"/>
    <d v="2025-07-15T00:00:00"/>
    <d v="2025-12-05T00:00:00"/>
    <n v="143"/>
  </r>
  <r>
    <s v="CONTRA/5/2025"/>
    <m/>
    <x v="0"/>
    <s v="Prestación de los servicios de limpieza de las dependencias municipales del Ayuntamiento de Humanes de Madrid"/>
    <x v="0"/>
    <n v="771458.05"/>
    <d v="2025-07-29T00:00:00"/>
    <d v="2025-11-13T00:00:00"/>
    <n v="107"/>
  </r>
  <r>
    <s v="1335/2025"/>
    <m/>
    <x v="0"/>
    <s v="Concesión de servicio público de GESTIÓN Y EXPLOTACIÓN DE LA PISCINA MUNICIPAL AL AIRE LIBRE DE HUMANES DE MADRID, incluidos el BAR y QUIOSCO DE HELADOS instalados en dicho recinto, de titularidad de esta Entidad, siendo éste susceptible de explotación económica por particulares"/>
    <x v="3"/>
    <n v="675"/>
    <d v="2025-06-06T00:00:00"/>
    <d v="2025-06-19T00:00:00"/>
    <n v="13"/>
  </r>
  <r>
    <s v="690001/2025"/>
    <m/>
    <x v="0"/>
    <s v="Prestación del servicio “CAMPAÑA DE VERANO”, a desarrollar durante el periodo no lectivo estival en centros de la localidad"/>
    <x v="0"/>
    <n v="99779.58"/>
    <d v="2025-06-04T00:00:00"/>
    <d v="2025-06-19T00:00:00"/>
    <n v="15"/>
  </r>
  <r>
    <s v="500/2025"/>
    <m/>
    <x v="0"/>
    <s v="Servicio de comunicación inmediata APP Bandomovil"/>
    <x v="2"/>
    <n v="2140"/>
    <d v="2025-04-25T00:00:00"/>
    <d v="2025-07-11T00:00:00"/>
    <n v="77"/>
  </r>
  <r>
    <s v="991/2025"/>
    <m/>
    <x v="0"/>
    <s v="Servicio formativo del programa público de empleo-formación de la Comunidad de Madrid para la Cualificación Profesional en ocupaciones con competencias profesionales emergentes 2024"/>
    <x v="1"/>
    <n v="39200"/>
    <d v="2025-04-25T00:00:00"/>
    <d v="2025-07-22T00:00:00"/>
    <n v="88"/>
  </r>
  <r>
    <s v="562/2025"/>
    <m/>
    <x v="3"/>
    <s v="Concesión Demanial Feria de Abril 2025"/>
    <x v="0"/>
    <n v="2295"/>
    <d v="2025-04-03T00:00:00"/>
    <d v="2025-04-25T00:00:00"/>
    <n v="22"/>
  </r>
  <r>
    <s v="295/2025"/>
    <m/>
    <x v="0"/>
    <s v="Mantenimiento y reparación Vehículos municipales"/>
    <x v="1"/>
    <n v="30579"/>
    <d v="2025-03-31T00:00:00"/>
    <d v="2025-07-03T00:00:00"/>
    <n v="94"/>
  </r>
  <r>
    <s v="413/2025"/>
    <m/>
    <x v="0"/>
    <s v="Prestación del servicio de un técnico de sonido e iluminación, para el desarrollo de las artes escénicas y otros eventos a realizar en el C.S.C &quot;Federico García Lorca&quot;, Teatro &quot;Ana Diosdado&quot; y campañas de sensibilización y prevención."/>
    <x v="1"/>
    <n v="19322.259999999998"/>
    <d v="2025-03-21T00:00:00"/>
    <d v="2025-07-22T00:00:00"/>
    <n v="123"/>
  </r>
  <r>
    <s v="IGU/CONVEN/1/2025"/>
    <m/>
    <x v="0"/>
    <s v="Servicio de atención psicológica para mujeres y menores y/o personas dependientes, especializado en materia de violencia de género del punto municipal del observatorio regional contra la violencia de género del Ayuntamiento de Humanes de Madrid"/>
    <x v="0"/>
    <n v="85454.56"/>
    <d v="2025-03-07T00:00:00"/>
    <d v="2025-08-01T00:00:00"/>
    <n v="147"/>
  </r>
  <r>
    <s v="CONTRA/6/2024"/>
    <m/>
    <x v="1"/>
    <s v="Suministro de gasóleo para calefacción en diferentes edificios municipales"/>
    <x v="1"/>
    <n v="70000"/>
    <d v="2025-02-25T00:00:00"/>
    <d v="2025-06-19T00:00:00"/>
    <n v="114"/>
  </r>
  <r>
    <s v="CONTRA/11/2024"/>
    <m/>
    <x v="0"/>
    <s v="Servicios de bar Cafetería Peluquería y Podología del Ayuntamiento de Humanes de Madrid"/>
    <x v="3"/>
    <n v="4200"/>
    <d v="2025-02-21T00:00:00"/>
    <d v="2025-06-26T00:00:00"/>
    <n v="1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DF0E38-914A-4A51-978B-E42D2F9FEB48}" name="TablaDinámica2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 rowHeaderCaption="Procedimiento">
  <location ref="A23:B28" firstHeaderRow="1" firstDataRow="1" firstDataCol="1"/>
  <pivotFields count="9">
    <pivotField showAll="0"/>
    <pivotField showAll="0"/>
    <pivotField showAll="0"/>
    <pivotField showAll="0"/>
    <pivotField axis="axisRow" showAll="0">
      <items count="6">
        <item x="0"/>
        <item x="1"/>
        <item m="1" x="4"/>
        <item x="2"/>
        <item x="3"/>
        <item t="default"/>
      </items>
    </pivotField>
    <pivotField dataField="1" numFmtId="168" showAll="0"/>
    <pivotField numFmtId="14" showAll="0"/>
    <pivotField numFmtId="14" showAll="0"/>
    <pivotField showAll="0"/>
  </pivotFields>
  <rowFields count="1">
    <field x="4"/>
  </rowFields>
  <rowItems count="5">
    <i>
      <x/>
    </i>
    <i>
      <x v="1"/>
    </i>
    <i>
      <x v="3"/>
    </i>
    <i>
      <x v="4"/>
    </i>
    <i t="grand">
      <x/>
    </i>
  </rowItems>
  <colItems count="1">
    <i/>
  </colItems>
  <dataFields count="1">
    <dataField name="Número de Contratos" fld="5" subtotal="count" baseField="0" baseItem="0"/>
  </dataFields>
  <chartFormats count="4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2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02A19F-110E-4DA1-B441-ADA69EE6A059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 rowHeaderCaption="Procedimiento">
  <location ref="A6:B11" firstHeaderRow="1" firstDataRow="1" firstDataCol="1"/>
  <pivotFields count="9">
    <pivotField showAll="0"/>
    <pivotField showAll="0"/>
    <pivotField showAll="0"/>
    <pivotField showAll="0"/>
    <pivotField axis="axisRow" showAll="0">
      <items count="6">
        <item x="0"/>
        <item x="1"/>
        <item m="1" x="4"/>
        <item x="2"/>
        <item x="3"/>
        <item t="default"/>
      </items>
    </pivotField>
    <pivotField dataField="1" numFmtId="168" showAll="0"/>
    <pivotField numFmtId="14" showAll="0"/>
    <pivotField numFmtId="14" showAll="0"/>
    <pivotField showAll="0"/>
  </pivotFields>
  <rowFields count="1">
    <field x="4"/>
  </rowFields>
  <rowItems count="5">
    <i>
      <x/>
    </i>
    <i>
      <x v="1"/>
    </i>
    <i>
      <x v="3"/>
    </i>
    <i>
      <x v="4"/>
    </i>
    <i t="grand">
      <x/>
    </i>
  </rowItems>
  <colItems count="1">
    <i/>
  </colItems>
  <dataFields count="1">
    <dataField name="Importe de contratos" fld="5" baseField="0" baseItem="0" numFmtId="168"/>
  </dataFields>
  <formats count="2">
    <format dxfId="3">
      <pivotArea outline="0" collapsedLevelsAreSubtotals="1" fieldPosition="0"/>
    </format>
    <format dxfId="2">
      <pivotArea dataOnly="0" labelOnly="1" outline="0" axis="axisValues" fieldPosition="0"/>
    </format>
  </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C16052-E5E2-48A9-83D1-38582126554A}" name="TablaDinámica4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 rowHeaderCaption="Tipo">
  <location ref="A24:B29" firstHeaderRow="1" firstDataRow="1" firstDataCol="1"/>
  <pivotFields count="9">
    <pivotField showAll="0"/>
    <pivotField showAll="0"/>
    <pivotField axis="axisRow" showAll="0">
      <items count="5">
        <item x="3"/>
        <item x="2"/>
        <item x="0"/>
        <item x="1"/>
        <item t="default"/>
      </items>
    </pivotField>
    <pivotField showAll="0"/>
    <pivotField showAll="0"/>
    <pivotField dataField="1" numFmtId="168" showAll="0"/>
    <pivotField numFmtId="14" showAll="0"/>
    <pivotField numFmtId="14"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Número de Contratos" fld="5" subtotal="count" baseField="0" baseItem="0"/>
  </dataField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BB77CD-5774-4EA5-BE01-D34BB0501A05}" name="TablaDinámica3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 rowHeaderCaption="Tipo">
  <location ref="A6:B11" firstHeaderRow="1" firstDataRow="1" firstDataCol="1"/>
  <pivotFields count="9">
    <pivotField showAll="0"/>
    <pivotField showAll="0"/>
    <pivotField axis="axisRow" showAll="0">
      <items count="5">
        <item x="3"/>
        <item x="2"/>
        <item x="0"/>
        <item x="1"/>
        <item t="default"/>
      </items>
    </pivotField>
    <pivotField showAll="0"/>
    <pivotField showAll="0"/>
    <pivotField dataField="1" numFmtId="168" showAll="0"/>
    <pivotField numFmtId="14" showAll="0"/>
    <pivotField numFmtId="14" showAll="0"/>
    <pivotField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Importe de Contratos" fld="5" baseField="0" baseItem="0" numFmtId="168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chartFormats count="5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2EE63-4C17-4534-A5E2-47576E5717A5}">
  <dimension ref="A6:B28"/>
  <sheetViews>
    <sheetView workbookViewId="0">
      <selection activeCell="J29" sqref="J29"/>
    </sheetView>
  </sheetViews>
  <sheetFormatPr baseColWidth="10" defaultRowHeight="15" x14ac:dyDescent="0.25"/>
  <cols>
    <col min="1" max="1" width="23.42578125" bestFit="1" customWidth="1"/>
    <col min="2" max="2" width="20.140625" style="4" bestFit="1" customWidth="1"/>
  </cols>
  <sheetData>
    <row r="6" spans="1:2" x14ac:dyDescent="0.25">
      <c r="A6" s="24" t="s">
        <v>3</v>
      </c>
      <c r="B6" s="4" t="s">
        <v>69</v>
      </c>
    </row>
    <row r="7" spans="1:2" x14ac:dyDescent="0.25">
      <c r="A7" s="25" t="s">
        <v>6</v>
      </c>
      <c r="B7" s="4">
        <v>1987085.7400000002</v>
      </c>
    </row>
    <row r="8" spans="1:2" x14ac:dyDescent="0.25">
      <c r="A8" s="25" t="s">
        <v>54</v>
      </c>
      <c r="B8" s="4">
        <v>541749.19999999995</v>
      </c>
    </row>
    <row r="9" spans="1:2" x14ac:dyDescent="0.25">
      <c r="A9" s="25" t="s">
        <v>52</v>
      </c>
      <c r="B9" s="4">
        <v>24788.880000000001</v>
      </c>
    </row>
    <row r="10" spans="1:2" x14ac:dyDescent="0.25">
      <c r="A10" s="25" t="s">
        <v>55</v>
      </c>
      <c r="B10" s="4">
        <v>4875</v>
      </c>
    </row>
    <row r="11" spans="1:2" x14ac:dyDescent="0.25">
      <c r="A11" s="25" t="s">
        <v>67</v>
      </c>
      <c r="B11" s="4">
        <v>2558498.8200000003</v>
      </c>
    </row>
    <row r="23" spans="1:2" x14ac:dyDescent="0.25">
      <c r="A23" s="24" t="s">
        <v>3</v>
      </c>
      <c r="B23" t="s">
        <v>68</v>
      </c>
    </row>
    <row r="24" spans="1:2" x14ac:dyDescent="0.25">
      <c r="A24" s="25" t="s">
        <v>6</v>
      </c>
      <c r="B24" s="26">
        <v>7</v>
      </c>
    </row>
    <row r="25" spans="1:2" x14ac:dyDescent="0.25">
      <c r="A25" s="25" t="s">
        <v>54</v>
      </c>
      <c r="B25" s="26">
        <v>14</v>
      </c>
    </row>
    <row r="26" spans="1:2" x14ac:dyDescent="0.25">
      <c r="A26" s="25" t="s">
        <v>52</v>
      </c>
      <c r="B26" s="26">
        <v>2</v>
      </c>
    </row>
    <row r="27" spans="1:2" x14ac:dyDescent="0.25">
      <c r="A27" s="25" t="s">
        <v>55</v>
      </c>
      <c r="B27" s="26">
        <v>2</v>
      </c>
    </row>
    <row r="28" spans="1:2" x14ac:dyDescent="0.25">
      <c r="A28" s="25" t="s">
        <v>67</v>
      </c>
      <c r="B28" s="26">
        <v>25</v>
      </c>
    </row>
  </sheetData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BC180-E733-452F-B79C-24BBAE4BA03E}">
  <dimension ref="A6:B29"/>
  <sheetViews>
    <sheetView workbookViewId="0">
      <selection activeCell="J28" sqref="J28"/>
    </sheetView>
  </sheetViews>
  <sheetFormatPr baseColWidth="10" defaultRowHeight="15" x14ac:dyDescent="0.25"/>
  <cols>
    <col min="1" max="1" width="21.42578125" bestFit="1" customWidth="1"/>
    <col min="2" max="2" width="20" style="4" bestFit="1" customWidth="1"/>
  </cols>
  <sheetData>
    <row r="6" spans="1:2" x14ac:dyDescent="0.25">
      <c r="A6" s="24" t="s">
        <v>2</v>
      </c>
      <c r="B6" s="4" t="s">
        <v>70</v>
      </c>
    </row>
    <row r="7" spans="1:2" x14ac:dyDescent="0.25">
      <c r="A7" s="25" t="s">
        <v>14</v>
      </c>
      <c r="B7" s="4">
        <v>2295</v>
      </c>
    </row>
    <row r="8" spans="1:2" x14ac:dyDescent="0.25">
      <c r="A8" s="25" t="s">
        <v>24</v>
      </c>
      <c r="B8" s="4">
        <v>22648.880000000001</v>
      </c>
    </row>
    <row r="9" spans="1:2" x14ac:dyDescent="0.25">
      <c r="A9" s="25" t="s">
        <v>4</v>
      </c>
      <c r="B9" s="4">
        <v>2188308.08</v>
      </c>
    </row>
    <row r="10" spans="1:2" x14ac:dyDescent="0.25">
      <c r="A10" s="25" t="s">
        <v>5</v>
      </c>
      <c r="B10" s="4">
        <v>345246.86</v>
      </c>
    </row>
    <row r="11" spans="1:2" x14ac:dyDescent="0.25">
      <c r="A11" s="25" t="s">
        <v>67</v>
      </c>
      <c r="B11" s="4">
        <v>2558498.8199999998</v>
      </c>
    </row>
    <row r="24" spans="1:2" x14ac:dyDescent="0.25">
      <c r="A24" s="24" t="s">
        <v>2</v>
      </c>
      <c r="B24" t="s">
        <v>68</v>
      </c>
    </row>
    <row r="25" spans="1:2" x14ac:dyDescent="0.25">
      <c r="A25" s="25" t="s">
        <v>14</v>
      </c>
      <c r="B25" s="26">
        <v>2</v>
      </c>
    </row>
    <row r="26" spans="1:2" x14ac:dyDescent="0.25">
      <c r="A26" s="25" t="s">
        <v>24</v>
      </c>
      <c r="B26" s="26">
        <v>1</v>
      </c>
    </row>
    <row r="27" spans="1:2" x14ac:dyDescent="0.25">
      <c r="A27" s="25" t="s">
        <v>4</v>
      </c>
      <c r="B27" s="26">
        <v>16</v>
      </c>
    </row>
    <row r="28" spans="1:2" x14ac:dyDescent="0.25">
      <c r="A28" s="25" t="s">
        <v>5</v>
      </c>
      <c r="B28" s="26">
        <v>6</v>
      </c>
    </row>
    <row r="29" spans="1:2" x14ac:dyDescent="0.25">
      <c r="A29" s="25" t="s">
        <v>67</v>
      </c>
      <c r="B29" s="26">
        <v>25</v>
      </c>
    </row>
  </sheetData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BCABD-A46C-4A62-949F-BD99B1029F35}">
  <dimension ref="A1:I27"/>
  <sheetViews>
    <sheetView tabSelected="1" zoomScale="90" zoomScaleNormal="90" workbookViewId="0">
      <selection activeCell="D23" sqref="D23"/>
    </sheetView>
  </sheetViews>
  <sheetFormatPr baseColWidth="10" defaultRowHeight="15.75" x14ac:dyDescent="0.25"/>
  <cols>
    <col min="1" max="1" width="21" style="1" customWidth="1"/>
    <col min="2" max="2" width="7.140625" style="3" bestFit="1" customWidth="1"/>
    <col min="3" max="3" width="22.42578125" bestFit="1" customWidth="1"/>
    <col min="4" max="4" width="124.7109375" bestFit="1" customWidth="1"/>
    <col min="5" max="5" width="24.5703125" style="2" bestFit="1" customWidth="1"/>
    <col min="6" max="6" width="14.7109375" style="6" bestFit="1" customWidth="1"/>
    <col min="7" max="7" width="17.7109375" bestFit="1" customWidth="1"/>
    <col min="8" max="8" width="19" style="2" bestFit="1" customWidth="1"/>
    <col min="9" max="9" width="20.42578125" style="21" bestFit="1" customWidth="1"/>
  </cols>
  <sheetData>
    <row r="1" spans="1:9" x14ac:dyDescent="0.25">
      <c r="A1" s="7" t="s">
        <v>53</v>
      </c>
      <c r="B1" s="8" t="s">
        <v>58</v>
      </c>
      <c r="C1" s="7" t="s">
        <v>2</v>
      </c>
      <c r="D1" s="7" t="s">
        <v>1</v>
      </c>
      <c r="E1" s="9" t="s">
        <v>3</v>
      </c>
      <c r="F1" s="10" t="s">
        <v>56</v>
      </c>
      <c r="G1" s="7" t="s">
        <v>0</v>
      </c>
      <c r="H1" s="9" t="s">
        <v>57</v>
      </c>
      <c r="I1" s="23" t="s">
        <v>66</v>
      </c>
    </row>
    <row r="2" spans="1:9" ht="31.5" x14ac:dyDescent="0.25">
      <c r="A2" s="11" t="s">
        <v>59</v>
      </c>
      <c r="B2" s="12"/>
      <c r="C2" s="13" t="s">
        <v>4</v>
      </c>
      <c r="D2" s="14" t="s">
        <v>60</v>
      </c>
      <c r="E2" s="15" t="s">
        <v>6</v>
      </c>
      <c r="F2" s="16">
        <v>892098.55</v>
      </c>
      <c r="G2" s="17">
        <v>45997</v>
      </c>
      <c r="H2" s="18">
        <v>46106</v>
      </c>
      <c r="I2" s="5">
        <f>H2-G2</f>
        <v>109</v>
      </c>
    </row>
    <row r="3" spans="1:9" ht="45" customHeight="1" x14ac:dyDescent="0.25">
      <c r="A3" s="11" t="s">
        <v>7</v>
      </c>
      <c r="B3" s="19"/>
      <c r="C3" s="13" t="s">
        <v>5</v>
      </c>
      <c r="D3" s="14" t="s">
        <v>8</v>
      </c>
      <c r="E3" s="15" t="s">
        <v>54</v>
      </c>
      <c r="F3" s="16">
        <v>28070</v>
      </c>
      <c r="G3" s="17">
        <v>45978</v>
      </c>
      <c r="H3" s="18">
        <v>46008</v>
      </c>
      <c r="I3" s="5">
        <f t="shared" ref="I3:I26" si="0">H3-G3</f>
        <v>30</v>
      </c>
    </row>
    <row r="4" spans="1:9" ht="20.25" customHeight="1" x14ac:dyDescent="0.25">
      <c r="A4" s="11" t="s">
        <v>9</v>
      </c>
      <c r="B4" s="19"/>
      <c r="C4" s="13" t="s">
        <v>4</v>
      </c>
      <c r="D4" s="14" t="s">
        <v>10</v>
      </c>
      <c r="E4" s="15" t="s">
        <v>54</v>
      </c>
      <c r="F4" s="16">
        <v>2400</v>
      </c>
      <c r="G4" s="17">
        <v>45975</v>
      </c>
      <c r="H4" s="18">
        <v>46122</v>
      </c>
      <c r="I4" s="5">
        <f t="shared" si="0"/>
        <v>147</v>
      </c>
    </row>
    <row r="5" spans="1:9" ht="20.25" customHeight="1" x14ac:dyDescent="0.25">
      <c r="A5" s="20" t="s">
        <v>65</v>
      </c>
      <c r="B5" s="19"/>
      <c r="C5" s="13" t="s">
        <v>4</v>
      </c>
      <c r="D5" s="14" t="s">
        <v>11</v>
      </c>
      <c r="E5" s="15" t="s">
        <v>54</v>
      </c>
      <c r="F5" s="16">
        <v>9272.7199999999993</v>
      </c>
      <c r="G5" s="17">
        <v>45975</v>
      </c>
      <c r="H5" s="18">
        <v>46008</v>
      </c>
      <c r="I5" s="5">
        <f t="shared" si="0"/>
        <v>33</v>
      </c>
    </row>
    <row r="6" spans="1:9" ht="20.25" customHeight="1" x14ac:dyDescent="0.25">
      <c r="A6" s="11" t="s">
        <v>12</v>
      </c>
      <c r="B6" s="19"/>
      <c r="C6" s="13" t="s">
        <v>5</v>
      </c>
      <c r="D6" s="14" t="s">
        <v>13</v>
      </c>
      <c r="E6" s="15" t="s">
        <v>54</v>
      </c>
      <c r="F6" s="16">
        <v>13400</v>
      </c>
      <c r="G6" s="17">
        <v>45975</v>
      </c>
      <c r="H6" s="18">
        <v>46021</v>
      </c>
      <c r="I6" s="5">
        <f t="shared" si="0"/>
        <v>46</v>
      </c>
    </row>
    <row r="7" spans="1:9" ht="20.25" customHeight="1" x14ac:dyDescent="0.25">
      <c r="A7" s="11" t="s">
        <v>15</v>
      </c>
      <c r="B7" s="19"/>
      <c r="C7" s="13" t="s">
        <v>4</v>
      </c>
      <c r="D7" s="14" t="s">
        <v>16</v>
      </c>
      <c r="E7" s="15" t="s">
        <v>54</v>
      </c>
      <c r="F7" s="16">
        <v>69000</v>
      </c>
      <c r="G7" s="17">
        <v>45971</v>
      </c>
      <c r="H7" s="18">
        <v>46122</v>
      </c>
      <c r="I7" s="5">
        <f t="shared" si="0"/>
        <v>151</v>
      </c>
    </row>
    <row r="8" spans="1:9" ht="20.25" customHeight="1" x14ac:dyDescent="0.25">
      <c r="A8" s="11" t="s">
        <v>17</v>
      </c>
      <c r="B8" s="19"/>
      <c r="C8" s="13" t="s">
        <v>5</v>
      </c>
      <c r="D8" s="14" t="s">
        <v>18</v>
      </c>
      <c r="E8" s="15" t="s">
        <v>54</v>
      </c>
      <c r="F8" s="16">
        <v>47700</v>
      </c>
      <c r="G8" s="17">
        <v>45964</v>
      </c>
      <c r="H8" s="18">
        <v>45992</v>
      </c>
      <c r="I8" s="5">
        <f t="shared" si="0"/>
        <v>28</v>
      </c>
    </row>
    <row r="9" spans="1:9" ht="20.25" customHeight="1" x14ac:dyDescent="0.25">
      <c r="A9" s="11" t="s">
        <v>19</v>
      </c>
      <c r="B9" s="19"/>
      <c r="C9" s="13" t="s">
        <v>4</v>
      </c>
      <c r="D9" s="14" t="s">
        <v>20</v>
      </c>
      <c r="E9" s="15" t="s">
        <v>6</v>
      </c>
      <c r="F9" s="16">
        <v>136000</v>
      </c>
      <c r="G9" s="17">
        <v>45943</v>
      </c>
      <c r="H9" s="18">
        <v>46087</v>
      </c>
      <c r="I9" s="5">
        <f t="shared" si="0"/>
        <v>144</v>
      </c>
    </row>
    <row r="10" spans="1:9" ht="20.25" customHeight="1" x14ac:dyDescent="0.25">
      <c r="A10" s="11" t="s">
        <v>21</v>
      </c>
      <c r="B10" s="19"/>
      <c r="C10" s="13" t="s">
        <v>4</v>
      </c>
      <c r="D10" s="14" t="s">
        <v>22</v>
      </c>
      <c r="E10" s="15" t="s">
        <v>54</v>
      </c>
      <c r="F10" s="16">
        <v>7818.36</v>
      </c>
      <c r="G10" s="17">
        <v>45943</v>
      </c>
      <c r="H10" s="18">
        <v>45989</v>
      </c>
      <c r="I10" s="5">
        <f t="shared" si="0"/>
        <v>46</v>
      </c>
    </row>
    <row r="11" spans="1:9" ht="20.25" customHeight="1" x14ac:dyDescent="0.25">
      <c r="A11" s="11" t="s">
        <v>23</v>
      </c>
      <c r="B11" s="19"/>
      <c r="C11" s="13" t="s">
        <v>24</v>
      </c>
      <c r="D11" s="14" t="s">
        <v>25</v>
      </c>
      <c r="E11" s="15" t="s">
        <v>52</v>
      </c>
      <c r="F11" s="16">
        <v>22648.880000000001</v>
      </c>
      <c r="G11" s="17">
        <v>45919</v>
      </c>
      <c r="H11" s="18">
        <v>45922</v>
      </c>
      <c r="I11" s="5">
        <f t="shared" si="0"/>
        <v>3</v>
      </c>
    </row>
    <row r="12" spans="1:9" ht="20.25" customHeight="1" x14ac:dyDescent="0.25">
      <c r="A12" s="11" t="s">
        <v>26</v>
      </c>
      <c r="B12" s="19"/>
      <c r="C12" s="13" t="s">
        <v>14</v>
      </c>
      <c r="D12" s="14" t="s">
        <v>27</v>
      </c>
      <c r="E12" s="15" t="s">
        <v>6</v>
      </c>
      <c r="F12" s="16">
        <v>0</v>
      </c>
      <c r="G12" s="17">
        <v>45894</v>
      </c>
      <c r="H12" s="18">
        <v>45925</v>
      </c>
      <c r="I12" s="5">
        <f t="shared" si="0"/>
        <v>31</v>
      </c>
    </row>
    <row r="13" spans="1:9" ht="20.25" customHeight="1" x14ac:dyDescent="0.25">
      <c r="A13" s="11" t="s">
        <v>28</v>
      </c>
      <c r="B13" s="19"/>
      <c r="C13" s="13" t="s">
        <v>4</v>
      </c>
      <c r="D13" s="14" t="s">
        <v>29</v>
      </c>
      <c r="E13" s="15" t="s">
        <v>54</v>
      </c>
      <c r="F13" s="16">
        <v>18910</v>
      </c>
      <c r="G13" s="17">
        <v>45870</v>
      </c>
      <c r="H13" s="18">
        <v>45919</v>
      </c>
      <c r="I13" s="5">
        <f t="shared" si="0"/>
        <v>49</v>
      </c>
    </row>
    <row r="14" spans="1:9" ht="31.5" x14ac:dyDescent="0.25">
      <c r="A14" s="11" t="s">
        <v>30</v>
      </c>
      <c r="B14" s="19"/>
      <c r="C14" s="13" t="s">
        <v>5</v>
      </c>
      <c r="D14" s="14" t="s">
        <v>31</v>
      </c>
      <c r="E14" s="15" t="s">
        <v>54</v>
      </c>
      <c r="F14" s="16">
        <v>99300</v>
      </c>
      <c r="G14" s="17">
        <v>45860</v>
      </c>
      <c r="H14" s="18">
        <v>45918</v>
      </c>
      <c r="I14" s="5">
        <f t="shared" si="0"/>
        <v>58</v>
      </c>
    </row>
    <row r="15" spans="1:9" ht="31.5" x14ac:dyDescent="0.25">
      <c r="A15" s="11" t="s">
        <v>32</v>
      </c>
      <c r="B15" s="19"/>
      <c r="C15" s="13" t="s">
        <v>5</v>
      </c>
      <c r="D15" s="14" t="s">
        <v>61</v>
      </c>
      <c r="E15" s="15" t="s">
        <v>54</v>
      </c>
      <c r="F15" s="16">
        <v>86776.86</v>
      </c>
      <c r="G15" s="17">
        <v>45853</v>
      </c>
      <c r="H15" s="18">
        <v>45996</v>
      </c>
      <c r="I15" s="5">
        <f t="shared" si="0"/>
        <v>143</v>
      </c>
    </row>
    <row r="16" spans="1:9" ht="20.25" customHeight="1" x14ac:dyDescent="0.25">
      <c r="A16" s="11" t="s">
        <v>33</v>
      </c>
      <c r="B16" s="19"/>
      <c r="C16" s="13" t="s">
        <v>4</v>
      </c>
      <c r="D16" s="14" t="s">
        <v>62</v>
      </c>
      <c r="E16" s="15" t="s">
        <v>6</v>
      </c>
      <c r="F16" s="16">
        <v>771458.05</v>
      </c>
      <c r="G16" s="17">
        <v>45867</v>
      </c>
      <c r="H16" s="18">
        <v>45974</v>
      </c>
      <c r="I16" s="5">
        <f t="shared" si="0"/>
        <v>107</v>
      </c>
    </row>
    <row r="17" spans="1:9" ht="47.25" x14ac:dyDescent="0.25">
      <c r="A17" s="11" t="s">
        <v>34</v>
      </c>
      <c r="B17" s="19"/>
      <c r="C17" s="13" t="s">
        <v>4</v>
      </c>
      <c r="D17" s="14" t="s">
        <v>63</v>
      </c>
      <c r="E17" s="15" t="s">
        <v>55</v>
      </c>
      <c r="F17" s="16">
        <v>675</v>
      </c>
      <c r="G17" s="17">
        <v>45814</v>
      </c>
      <c r="H17" s="18">
        <v>45827</v>
      </c>
      <c r="I17" s="5">
        <f t="shared" si="0"/>
        <v>13</v>
      </c>
    </row>
    <row r="18" spans="1:9" ht="20.25" customHeight="1" x14ac:dyDescent="0.25">
      <c r="A18" s="11" t="s">
        <v>35</v>
      </c>
      <c r="B18" s="19"/>
      <c r="C18" s="13" t="s">
        <v>4</v>
      </c>
      <c r="D18" s="14" t="s">
        <v>64</v>
      </c>
      <c r="E18" s="15" t="s">
        <v>6</v>
      </c>
      <c r="F18" s="16">
        <v>99779.58</v>
      </c>
      <c r="G18" s="17">
        <v>45812</v>
      </c>
      <c r="H18" s="18">
        <v>45827</v>
      </c>
      <c r="I18" s="5">
        <f t="shared" si="0"/>
        <v>15</v>
      </c>
    </row>
    <row r="19" spans="1:9" ht="20.25" customHeight="1" x14ac:dyDescent="0.25">
      <c r="A19" s="11" t="s">
        <v>36</v>
      </c>
      <c r="B19" s="19"/>
      <c r="C19" s="13" t="s">
        <v>4</v>
      </c>
      <c r="D19" s="14" t="s">
        <v>37</v>
      </c>
      <c r="E19" s="15" t="s">
        <v>52</v>
      </c>
      <c r="F19" s="16">
        <v>2140</v>
      </c>
      <c r="G19" s="17">
        <v>45772</v>
      </c>
      <c r="H19" s="18">
        <v>45849</v>
      </c>
      <c r="I19" s="5">
        <f t="shared" si="0"/>
        <v>77</v>
      </c>
    </row>
    <row r="20" spans="1:9" ht="31.5" x14ac:dyDescent="0.25">
      <c r="A20" s="11" t="s">
        <v>38</v>
      </c>
      <c r="B20" s="19"/>
      <c r="C20" s="13" t="s">
        <v>4</v>
      </c>
      <c r="D20" s="14" t="s">
        <v>39</v>
      </c>
      <c r="E20" s="15" t="s">
        <v>54</v>
      </c>
      <c r="F20" s="16">
        <v>39200</v>
      </c>
      <c r="G20" s="17">
        <v>45772</v>
      </c>
      <c r="H20" s="18">
        <v>45860</v>
      </c>
      <c r="I20" s="5">
        <f t="shared" si="0"/>
        <v>88</v>
      </c>
    </row>
    <row r="21" spans="1:9" ht="21" customHeight="1" x14ac:dyDescent="0.25">
      <c r="A21" s="11" t="s">
        <v>40</v>
      </c>
      <c r="B21" s="19"/>
      <c r="C21" s="13" t="s">
        <v>14</v>
      </c>
      <c r="D21" s="14" t="s">
        <v>41</v>
      </c>
      <c r="E21" s="15" t="s">
        <v>6</v>
      </c>
      <c r="F21" s="16">
        <v>2295</v>
      </c>
      <c r="G21" s="17">
        <v>45750</v>
      </c>
      <c r="H21" s="18">
        <v>45772</v>
      </c>
      <c r="I21" s="5">
        <f t="shared" si="0"/>
        <v>22</v>
      </c>
    </row>
    <row r="22" spans="1:9" ht="20.25" customHeight="1" x14ac:dyDescent="0.25">
      <c r="A22" s="11" t="s">
        <v>42</v>
      </c>
      <c r="B22" s="19"/>
      <c r="C22" s="13" t="s">
        <v>4</v>
      </c>
      <c r="D22" s="14" t="s">
        <v>43</v>
      </c>
      <c r="E22" s="15" t="s">
        <v>54</v>
      </c>
      <c r="F22" s="16">
        <v>30579</v>
      </c>
      <c r="G22" s="17">
        <v>45747</v>
      </c>
      <c r="H22" s="18">
        <v>45841</v>
      </c>
      <c r="I22" s="5">
        <f t="shared" si="0"/>
        <v>94</v>
      </c>
    </row>
    <row r="23" spans="1:9" ht="31.5" x14ac:dyDescent="0.25">
      <c r="A23" s="11" t="s">
        <v>44</v>
      </c>
      <c r="B23" s="19"/>
      <c r="C23" s="13" t="s">
        <v>4</v>
      </c>
      <c r="D23" s="14" t="s">
        <v>45</v>
      </c>
      <c r="E23" s="15" t="s">
        <v>54</v>
      </c>
      <c r="F23" s="16">
        <v>19322.259999999998</v>
      </c>
      <c r="G23" s="17">
        <v>45737</v>
      </c>
      <c r="H23" s="18">
        <v>45860</v>
      </c>
      <c r="I23" s="5">
        <f t="shared" si="0"/>
        <v>123</v>
      </c>
    </row>
    <row r="24" spans="1:9" ht="31.5" x14ac:dyDescent="0.25">
      <c r="A24" s="11" t="s">
        <v>46</v>
      </c>
      <c r="B24" s="19"/>
      <c r="C24" s="13" t="s">
        <v>4</v>
      </c>
      <c r="D24" s="14" t="s">
        <v>47</v>
      </c>
      <c r="E24" s="15" t="s">
        <v>6</v>
      </c>
      <c r="F24" s="16">
        <v>85454.56</v>
      </c>
      <c r="G24" s="17">
        <v>45723</v>
      </c>
      <c r="H24" s="18">
        <v>45870</v>
      </c>
      <c r="I24" s="5">
        <f t="shared" si="0"/>
        <v>147</v>
      </c>
    </row>
    <row r="25" spans="1:9" ht="20.25" customHeight="1" x14ac:dyDescent="0.25">
      <c r="A25" s="11" t="s">
        <v>48</v>
      </c>
      <c r="B25" s="19"/>
      <c r="C25" s="13" t="s">
        <v>5</v>
      </c>
      <c r="D25" s="14" t="s">
        <v>49</v>
      </c>
      <c r="E25" s="15" t="s">
        <v>54</v>
      </c>
      <c r="F25" s="16">
        <v>70000</v>
      </c>
      <c r="G25" s="17">
        <v>45713</v>
      </c>
      <c r="H25" s="18">
        <v>45827</v>
      </c>
      <c r="I25" s="5">
        <f t="shared" si="0"/>
        <v>114</v>
      </c>
    </row>
    <row r="26" spans="1:9" ht="20.25" customHeight="1" x14ac:dyDescent="0.25">
      <c r="A26" s="11" t="s">
        <v>50</v>
      </c>
      <c r="B26" s="19"/>
      <c r="C26" s="13" t="s">
        <v>4</v>
      </c>
      <c r="D26" s="14" t="s">
        <v>51</v>
      </c>
      <c r="E26" s="15" t="s">
        <v>55</v>
      </c>
      <c r="F26" s="16">
        <v>4200</v>
      </c>
      <c r="G26" s="17">
        <v>45709</v>
      </c>
      <c r="H26" s="18">
        <v>45834</v>
      </c>
      <c r="I26" s="5">
        <f t="shared" si="0"/>
        <v>125</v>
      </c>
    </row>
    <row r="27" spans="1:9" x14ac:dyDescent="0.25">
      <c r="F27" s="27">
        <f>SUM(F2:F26)</f>
        <v>2558498.8199999998</v>
      </c>
      <c r="I27" s="22">
        <f>SUM(I2:I26)/25</f>
        <v>77.72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Por Procedimiento</vt:lpstr>
      <vt:lpstr>Por Tipo</vt:lpstr>
      <vt:lpstr>Contratos en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MARTIN ALONSO</cp:lastModifiedBy>
  <dcterms:created xsi:type="dcterms:W3CDTF">2026-06-02T19:03:33Z</dcterms:created>
  <dcterms:modified xsi:type="dcterms:W3CDTF">2026-06-04T07:50:09Z</dcterms:modified>
</cp:coreProperties>
</file>